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040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М" sheetId="7" r:id="rId7"/>
    <sheet name="S" sheetId="8" r:id="rId8"/>
    <sheet name="T" sheetId="9" r:id="rId9"/>
    <sheet name="Лист3" sheetId="10" r:id="rId10"/>
  </sheets>
  <definedNames>
    <definedName name="_xlnm.Print_Area" localSheetId="6">'М'!$A$1:$L$24</definedName>
    <definedName name="_xlnm.Print_Area" localSheetId="1">'Медиум'!$A$1:$T$24</definedName>
    <definedName name="_xlnm.Print_Area" localSheetId="2">'Мини'!$A$1:$T$43</definedName>
    <definedName name="_xlnm.Print_Area" localSheetId="3">'Той'!$A$1:$T$19</definedName>
  </definedNames>
  <calcPr fullCalcOnLoad="1"/>
</workbook>
</file>

<file path=xl/sharedStrings.xml><?xml version="1.0" encoding="utf-8"?>
<sst xmlns="http://schemas.openxmlformats.org/spreadsheetml/2006/main" count="1252" uniqueCount="315">
  <si>
    <t>Стартовый номер</t>
  </si>
  <si>
    <t>Фамилия, имя участника</t>
  </si>
  <si>
    <t>Порода, кличка собаки</t>
  </si>
  <si>
    <t>Команда</t>
  </si>
  <si>
    <t>Христий Ирина</t>
  </si>
  <si>
    <t>бордер-колли Викинг</t>
  </si>
  <si>
    <t>Ларюшин Анатолий</t>
  </si>
  <si>
    <t>Колобок</t>
  </si>
  <si>
    <t>Кобликова Мария</t>
  </si>
  <si>
    <t>бордер-колли Амбассадор</t>
  </si>
  <si>
    <t>Гурина Татьяна</t>
  </si>
  <si>
    <t>Повалищева Екатерина</t>
  </si>
  <si>
    <t>Азарт</t>
  </si>
  <si>
    <t>лич. зач.</t>
  </si>
  <si>
    <t>Алтын</t>
  </si>
  <si>
    <t>Фламинго</t>
  </si>
  <si>
    <t>Абзац</t>
  </si>
  <si>
    <t>Денисова Елена</t>
  </si>
  <si>
    <t>Время</t>
  </si>
  <si>
    <t>Штраф</t>
  </si>
  <si>
    <t>Общий штраф</t>
  </si>
  <si>
    <t>Место</t>
  </si>
  <si>
    <t>Аджилити</t>
  </si>
  <si>
    <t>Штраф за время</t>
  </si>
  <si>
    <t>Финал</t>
  </si>
  <si>
    <t>шелти Енди Егорушка</t>
  </si>
  <si>
    <t>фокстерьер Гарри</t>
  </si>
  <si>
    <t>Атас</t>
  </si>
  <si>
    <t>Кочетова Елена</t>
  </si>
  <si>
    <t>Серова Марина</t>
  </si>
  <si>
    <t>Ефременкова Ольга</t>
  </si>
  <si>
    <t>бордер-терьер Эрдми Ермак</t>
  </si>
  <si>
    <t>Алмаз</t>
  </si>
  <si>
    <t>Щербакова Ольга</t>
  </si>
  <si>
    <t>Мухаматулин Анвар</t>
  </si>
  <si>
    <t>вольфшпиц Гретхен</t>
  </si>
  <si>
    <t>Шульга Татьяна</t>
  </si>
  <si>
    <t>пудель Коррида</t>
  </si>
  <si>
    <t>пудель Салина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</si>
  <si>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</si>
  <si>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</si>
  <si>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</si>
  <si>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</si>
  <si>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</si>
  <si>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Катутис Ангелина</t>
  </si>
  <si>
    <t>Старцева Алина</t>
  </si>
  <si>
    <t>Воробьева Марина</t>
  </si>
  <si>
    <t>Штернберг Наталья</t>
  </si>
  <si>
    <t>Содружество</t>
  </si>
  <si>
    <t>Пономарева Дарья</t>
  </si>
  <si>
    <t>шелти Пайнери</t>
  </si>
  <si>
    <t>вельштерьер Девид</t>
  </si>
  <si>
    <t>Михайлова Татьяна</t>
  </si>
  <si>
    <t>Зворыгина Любовь</t>
  </si>
  <si>
    <t>шелти Лисенок Людовик</t>
  </si>
  <si>
    <t>шелти Вальтер</t>
  </si>
  <si>
    <t>Клюквина Екатерина</t>
  </si>
  <si>
    <t>Маленьких Юлия</t>
  </si>
  <si>
    <t>шелти Пьеро</t>
  </si>
  <si>
    <t>шелти Виолетта</t>
  </si>
  <si>
    <t>Кондрашова Светлана</t>
  </si>
  <si>
    <t>Евдокимова Радислава</t>
  </si>
  <si>
    <t>шпиц Бонапарт</t>
  </si>
  <si>
    <t>Пермский край-1</t>
  </si>
  <si>
    <t>Пермский край-5</t>
  </si>
  <si>
    <t>Пермский край-7</t>
  </si>
  <si>
    <t>Пермский край-6</t>
  </si>
  <si>
    <t>бордер-колли Артист Браво</t>
  </si>
  <si>
    <t>Общий балл</t>
  </si>
  <si>
    <t>Пермский край-2</t>
  </si>
  <si>
    <t>Пермский край-3</t>
  </si>
  <si>
    <t>Пермский край-4</t>
  </si>
  <si>
    <t>Пермский край-8</t>
  </si>
  <si>
    <t>Евдокимова Рада</t>
  </si>
  <si>
    <t>шелти Иф Онли</t>
  </si>
  <si>
    <t>шпиц Эльфания</t>
  </si>
  <si>
    <t>шелти Звездная Экспрессия</t>
  </si>
  <si>
    <t>бордер-колли Артист Браво Триумф</t>
  </si>
  <si>
    <t>пиринейская овчарка Дэзи</t>
  </si>
  <si>
    <t>шелти Кэнвивиэл Бэлл</t>
  </si>
  <si>
    <t>бордер-колли Альф</t>
  </si>
  <si>
    <t>бордер-колли Хенесси</t>
  </si>
  <si>
    <t>вельштерьер Кельт</t>
  </si>
  <si>
    <t>шелти Ноктюрн</t>
  </si>
  <si>
    <t>шелти Шустрик</t>
  </si>
  <si>
    <t>Медведкова Елена</t>
  </si>
  <si>
    <t>фокстерьер Вешка</t>
  </si>
  <si>
    <t>шелти Брюс</t>
  </si>
  <si>
    <t>шелти Каспер</t>
  </si>
  <si>
    <t>лич.зач.</t>
  </si>
  <si>
    <t>Скорость аджилити</t>
  </si>
  <si>
    <t>Скорость финал</t>
  </si>
  <si>
    <t>Туманова Светлана</t>
  </si>
  <si>
    <t>бордер-колли Бейкон</t>
  </si>
  <si>
    <t>Тактаева Елена</t>
  </si>
  <si>
    <t>бордер-колли Элвис</t>
  </si>
  <si>
    <t>Пермский край-13</t>
  </si>
  <si>
    <t>Пермский край-11</t>
  </si>
  <si>
    <t>Свит Юлия</t>
  </si>
  <si>
    <t>малинуа Ника</t>
  </si>
  <si>
    <t>Авось</t>
  </si>
  <si>
    <t>Чоговадзе Галина</t>
  </si>
  <si>
    <t>бордер-колли Ролли Ройс</t>
  </si>
  <si>
    <t>бордер-колли Роден</t>
  </si>
  <si>
    <t>немецкая овчарка Вельд</t>
  </si>
  <si>
    <t>Ильина Полина</t>
  </si>
  <si>
    <t>тервюрен Бенгалия</t>
  </si>
  <si>
    <t>Пирогова Наталья</t>
  </si>
  <si>
    <t>эрдельтерьер Райз</t>
  </si>
  <si>
    <t>КВ</t>
  </si>
  <si>
    <t>МВ</t>
  </si>
  <si>
    <t>бордер-колли Араго</t>
  </si>
  <si>
    <t>бордер-колли Кеннет</t>
  </si>
  <si>
    <t>Пермский край-10</t>
  </si>
  <si>
    <t>бордер-колли Рашани</t>
  </si>
  <si>
    <t>бордер-колли Кверти</t>
  </si>
  <si>
    <t>бордер-колли Баттерфляй</t>
  </si>
  <si>
    <t>Айрон</t>
  </si>
  <si>
    <t>Соловьева Полина</t>
  </si>
  <si>
    <t>шелти Чудо</t>
  </si>
  <si>
    <t>Капустина Елена</t>
  </si>
  <si>
    <t>Ганеева Светлана</t>
  </si>
  <si>
    <t>шелти Матисс</t>
  </si>
  <si>
    <t>Патрикеева Ольга</t>
  </si>
  <si>
    <t>Абросимова Ирина</t>
  </si>
  <si>
    <t>фокстерьер Зверобой</t>
  </si>
  <si>
    <t>Волкова Дарья</t>
  </si>
  <si>
    <t>пиринейская овчарка Понка</t>
  </si>
  <si>
    <t>Максимова Юлия</t>
  </si>
  <si>
    <t>шелти Адреналина</t>
  </si>
  <si>
    <t>цвергпинчер Ульф</t>
  </si>
  <si>
    <t>шелти Чикаго</t>
  </si>
  <si>
    <t>Д.Т.</t>
  </si>
  <si>
    <t>шелти Кенвивиэл Бэлл</t>
  </si>
  <si>
    <t>Аурум</t>
  </si>
  <si>
    <t>бордер-колли Индира</t>
  </si>
  <si>
    <t>Нижний Новгород-2</t>
  </si>
  <si>
    <t>бордер-колли Феррари</t>
  </si>
  <si>
    <t>Иваново-2</t>
  </si>
  <si>
    <t>Иваново-1</t>
  </si>
  <si>
    <t>Торопов Роман</t>
  </si>
  <si>
    <t>бордер-колли Нео</t>
  </si>
  <si>
    <t>Нижний Новгород-1</t>
  </si>
  <si>
    <t>малинуа Шумахер</t>
  </si>
  <si>
    <t>Джампинг</t>
  </si>
  <si>
    <t>Сумма времени</t>
  </si>
  <si>
    <t>Сумма штрафа</t>
  </si>
  <si>
    <t>Скорость джампинг</t>
  </si>
  <si>
    <t>бордер-колли Трейси Винд</t>
  </si>
  <si>
    <t>Шишакина Елена</t>
  </si>
  <si>
    <t>бордер-колли Эбони</t>
  </si>
  <si>
    <t>Иваново-4</t>
  </si>
  <si>
    <t>Иваново-3</t>
  </si>
  <si>
    <t>фокстерьер Бэби</t>
  </si>
  <si>
    <t>бордер-колли Беркут</t>
  </si>
  <si>
    <t>Папко Татьяна</t>
  </si>
  <si>
    <t>бордер-колли Брайт Би</t>
  </si>
  <si>
    <t>Пермский край-9</t>
  </si>
  <si>
    <t>Мешкова Наталья</t>
  </si>
  <si>
    <t>бордер-колли Роберт Брюс</t>
  </si>
  <si>
    <t>бордер-колли Везунчик</t>
  </si>
  <si>
    <t>Иванюк Антон</t>
  </si>
  <si>
    <t>шелти Ринальдо</t>
  </si>
  <si>
    <t>шелти Цветень</t>
  </si>
  <si>
    <t>Косякова Варвара</t>
  </si>
  <si>
    <t>Сорокин Денис</t>
  </si>
  <si>
    <t>англ. кокер-спаниель Федос</t>
  </si>
  <si>
    <t>Семина Юлия</t>
  </si>
  <si>
    <t>русский спаниель Бумер</t>
  </si>
  <si>
    <t>Сагдеев Руслан</t>
  </si>
  <si>
    <t>шелти Аджилика</t>
  </si>
  <si>
    <t>Дубичева Любовь</t>
  </si>
  <si>
    <t>Сборная Москвы "Авось"</t>
  </si>
  <si>
    <t>Сборная Москвы "Азарт"</t>
  </si>
  <si>
    <t>Сборная Москвы "Айрон"</t>
  </si>
  <si>
    <t>Сборная Москвы "Алмаз"</t>
  </si>
  <si>
    <t>Сборная Москвы "Алтын"</t>
  </si>
  <si>
    <t>Сборная Москвы "Аурум"</t>
  </si>
  <si>
    <t>Сборная Москвы "Содружество"</t>
  </si>
  <si>
    <t>Сборная Пермского края-1</t>
  </si>
  <si>
    <t>Сборная Пермского края-10</t>
  </si>
  <si>
    <t>Сборная Пермского края-11</t>
  </si>
  <si>
    <t>Сборная Пермского края-2</t>
  </si>
  <si>
    <t>Сборная Пермского края-3</t>
  </si>
  <si>
    <t>Сборная Пермского края-4</t>
  </si>
  <si>
    <t>Сборная Пермского края-5</t>
  </si>
  <si>
    <t>Сборная Пермского края-6</t>
  </si>
  <si>
    <t>Сборная Пермского края-7</t>
  </si>
  <si>
    <t>Сборная Пермского края-8</t>
  </si>
  <si>
    <t>Сборная Нижегородской области-2</t>
  </si>
  <si>
    <t>Сборная Ивановской области-3</t>
  </si>
  <si>
    <t>Сборная Ивановской области-1</t>
  </si>
  <si>
    <t>Сборная Ивановской области-2</t>
  </si>
  <si>
    <t>Сборная Ивановской области-4</t>
  </si>
  <si>
    <t>Сборная Пермского края-9</t>
  </si>
  <si>
    <t>шелти Принц</t>
  </si>
  <si>
    <t>вельштерьер Торошка</t>
  </si>
  <si>
    <t>Астра</t>
  </si>
  <si>
    <t>Антей</t>
  </si>
  <si>
    <t>Кудрина Анна</t>
  </si>
  <si>
    <t>Паршикова Екатерина</t>
  </si>
  <si>
    <t>Шибалова Ирина</t>
  </si>
  <si>
    <t>Сборная Москвы "Астра"</t>
  </si>
  <si>
    <t>Сборная Москвы "Аванс"</t>
  </si>
  <si>
    <t>Сборная Москвы "Антей"</t>
  </si>
  <si>
    <t>Мешкова Елена</t>
  </si>
  <si>
    <t>Федорова Галина</t>
  </si>
  <si>
    <t>метис Понка</t>
  </si>
  <si>
    <t>бордер-колли Ориент</t>
  </si>
  <si>
    <t>цвергпинчер Люка</t>
  </si>
  <si>
    <t>Сборная Москвы "Фламинго"</t>
  </si>
  <si>
    <t>Сборная Москвы "Колобок"</t>
  </si>
  <si>
    <t>Орлова Наталья</t>
  </si>
  <si>
    <t>бордер-колли Перпетум Мобиле</t>
  </si>
  <si>
    <t>бордер-колли Гейм Спирит</t>
  </si>
  <si>
    <t>бордер-колли Вираж</t>
  </si>
  <si>
    <t>бордер-колли Брюс</t>
  </si>
  <si>
    <t>Сычева Юлия</t>
  </si>
  <si>
    <t>шпиц Орхидея</t>
  </si>
  <si>
    <t>Бордер-колли Альфа Центавра</t>
  </si>
  <si>
    <t>бордер-колли Аста Айскрим</t>
  </si>
  <si>
    <t>Березуцкая Валентина</t>
  </si>
  <si>
    <t>пудель Юна</t>
  </si>
  <si>
    <t>бордер-колли Джасти</t>
  </si>
  <si>
    <t>Аванс</t>
  </si>
  <si>
    <t>бордер-колли Альфа Центавра</t>
  </si>
  <si>
    <t>бордер-колли Аллонсо</t>
  </si>
  <si>
    <t>бордер-колли Фрэзи</t>
  </si>
  <si>
    <t>бордер-колли Дакша</t>
  </si>
  <si>
    <t>сеттер Несси</t>
  </si>
  <si>
    <t>Насонова Светлана</t>
  </si>
  <si>
    <t>папильон Нина Ричи</t>
  </si>
  <si>
    <t>шпиц Тайна</t>
  </si>
  <si>
    <t>Сборная Москвы "Агат"</t>
  </si>
  <si>
    <t>грюнендаль Флаер</t>
  </si>
  <si>
    <t>Горбунова Людмила</t>
  </si>
  <si>
    <t>шелти Алиса</t>
  </si>
  <si>
    <t>Кудинова Юлия</t>
  </si>
  <si>
    <t>бордер-колли Фиби</t>
  </si>
  <si>
    <t>Сборная Москвы "Альфа"</t>
  </si>
  <si>
    <t>Гушан Ольга</t>
  </si>
  <si>
    <t>цвергшнауцер Леон</t>
  </si>
  <si>
    <t xml:space="preserve">Сборная Москвы "Атас" </t>
  </si>
  <si>
    <t>бордер-колли Викторис</t>
  </si>
  <si>
    <t>шпиц Мастер</t>
  </si>
  <si>
    <t>фокстерьер Велга</t>
  </si>
  <si>
    <t>Сборная Москвы "Абзац"</t>
  </si>
  <si>
    <t>малинуа Штэффи</t>
  </si>
  <si>
    <t>Сапожникова Светлана</t>
  </si>
  <si>
    <t>метис Дося</t>
  </si>
  <si>
    <t>бордер-колли Гейн</t>
  </si>
  <si>
    <t>Филатова Елена</t>
  </si>
  <si>
    <t>пудель Порш</t>
  </si>
  <si>
    <t>Мешков Сергей</t>
  </si>
  <si>
    <t>цвергшнауцер Кристиан</t>
  </si>
  <si>
    <t>бордер-колли Грег</t>
  </si>
  <si>
    <t>фокстерьер Гиви</t>
  </si>
  <si>
    <t>Дружинина Ольга</t>
  </si>
  <si>
    <t>фокстерьер Риск</t>
  </si>
  <si>
    <t>бордер-колли Глен</t>
  </si>
  <si>
    <t>Чебыкина Ирина</t>
  </si>
  <si>
    <t>бордер-колли Гленда</t>
  </si>
  <si>
    <t>бордер-колли Мамба</t>
  </si>
  <si>
    <t>шпиц Геральд</t>
  </si>
  <si>
    <t>бордер-колли Флаинг Лайон</t>
  </si>
  <si>
    <t>Лапшина Ирина</t>
  </si>
  <si>
    <t>шелти Ясмин</t>
  </si>
  <si>
    <t>фокстерьер Жаклин</t>
  </si>
  <si>
    <t>Гурова Екатерина</t>
  </si>
  <si>
    <t>бордер-колли Бейлис</t>
  </si>
  <si>
    <t>Сборная Москвы "Колибри"</t>
  </si>
  <si>
    <t>Улыбина Маргарита</t>
  </si>
  <si>
    <t>шпиц Марго</t>
  </si>
  <si>
    <t>Сборная Нижегородской области-1</t>
  </si>
  <si>
    <t>Правосудова Светлана</t>
  </si>
  <si>
    <t>ам. кокер-спаниель Яндекс</t>
  </si>
  <si>
    <t>Сборная Москвы "Аллигатор"</t>
  </si>
  <si>
    <t>Шелякина Мария</t>
  </si>
  <si>
    <t>фокстерьер Бруста</t>
  </si>
  <si>
    <t>бордер-колли Алерт</t>
  </si>
  <si>
    <t>Джек-Рассел-терьер Бона Джон</t>
  </si>
  <si>
    <t>Сборная Москвы "Альбатрос"</t>
  </si>
  <si>
    <t>фокстерьер Канопус</t>
  </si>
  <si>
    <t>бордер-колли Империя</t>
  </si>
  <si>
    <t>фокстерьер Юкси</t>
  </si>
  <si>
    <t>Голомидова Екатерина</t>
  </si>
  <si>
    <t>Меньшенина Алена</t>
  </si>
  <si>
    <t>немецкая овчарка Джера</t>
  </si>
  <si>
    <t>Лобанова Анастасия</t>
  </si>
  <si>
    <t>пудель Бенджамен</t>
  </si>
  <si>
    <t>Галкина Юлия</t>
  </si>
  <si>
    <t>бордер-колли Лет'с Гоу</t>
  </si>
  <si>
    <t>цвергшнауцер Енисей</t>
  </si>
  <si>
    <t>бордер-колли Экселент</t>
  </si>
  <si>
    <t>Альбатрос</t>
  </si>
  <si>
    <t>шелти Синди</t>
  </si>
  <si>
    <t>шелти Онтарио</t>
  </si>
  <si>
    <t>фокстерьер Чижик-Пыжик</t>
  </si>
  <si>
    <t>Пермский-край-6</t>
  </si>
  <si>
    <t>Аллигатор</t>
  </si>
  <si>
    <t>фокстерьер Ави</t>
  </si>
  <si>
    <t>Левченко Анастасия</t>
  </si>
  <si>
    <t>шелти Джойрид</t>
  </si>
  <si>
    <t>Иванова Надежда</t>
  </si>
  <si>
    <t>цвергшнауцер Альбус</t>
  </si>
  <si>
    <t>Агат</t>
  </si>
  <si>
    <t>бордер-колли Вандер</t>
  </si>
  <si>
    <t xml:space="preserve">бордер-колли Винседор </t>
  </si>
  <si>
    <t>бордер-колли Прайм Тайм</t>
  </si>
  <si>
    <t>Колибри</t>
  </si>
  <si>
    <t>Альфа</t>
  </si>
  <si>
    <t>бордер-колли Скип</t>
  </si>
  <si>
    <t>шпиц Геральт</t>
  </si>
  <si>
    <t>н/я</t>
  </si>
  <si>
    <t>дискв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</si>
</sst>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49" fontId="0" fillId="24" borderId="0" xfId="0" applyNumberFormat="1" applyFill="1" applyAlignment="1">
      <alignment shrinkToFi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22" borderId="0" xfId="0" applyNumberFormat="1" applyFill="1" applyAlignment="1">
      <alignment shrinkToFit="1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" borderId="0" xfId="0" applyNumberFormat="1" applyFill="1" applyAlignment="1">
      <alignment/>
    </xf>
    <xf numFmtId="49" fontId="0" fillId="24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2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25" borderId="0" xfId="0" applyFill="1" applyAlignment="1">
      <alignment/>
    </xf>
    <xf numFmtId="1" fontId="0" fillId="3" borderId="0" xfId="0" applyNumberFormat="1" applyFill="1" applyAlignment="1">
      <alignment/>
    </xf>
    <xf numFmtId="1" fontId="0" fillId="2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2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" fontId="1" fillId="24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 shrinkToFi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49" fontId="0" fillId="24" borderId="0" xfId="0" applyNumberFormat="1" applyFill="1" applyAlignment="1">
      <alignment shrinkToFi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1" fontId="1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1" fillId="4" borderId="0" xfId="0" applyNumberFormat="1" applyFont="1" applyFill="1" applyAlignment="1">
      <alignment/>
    </xf>
    <xf numFmtId="49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2" fontId="0" fillId="22" borderId="0" xfId="0" applyNumberFormat="1" applyFill="1" applyAlignment="1">
      <alignment/>
    </xf>
    <xf numFmtId="1" fontId="0" fillId="22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24" borderId="0" xfId="0" applyFill="1" applyAlignment="1">
      <alignment horizontal="center"/>
    </xf>
    <xf numFmtId="49" fontId="0" fillId="3" borderId="0" xfId="0" applyNumberFormat="1" applyFill="1" applyAlignment="1">
      <alignment shrinkToFit="1"/>
    </xf>
    <xf numFmtId="49" fontId="0" fillId="22" borderId="0" xfId="0" applyNumberFormat="1" applyFill="1" applyAlignment="1">
      <alignment shrinkToFit="1"/>
    </xf>
    <xf numFmtId="49" fontId="0" fillId="24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1" fontId="1" fillId="2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24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2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 horizontal="right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19" fillId="0" borderId="0" xfId="0" applyNumberFormat="1" applyFont="1" applyAlignment="1">
      <alignment horizontal="center" wrapText="1" shrinkToFi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19" fillId="0" borderId="0" xfId="0" applyNumberFormat="1" applyFont="1" applyAlignment="1">
      <alignment horizontal="right" shrinkToFit="1"/>
    </xf>
    <xf numFmtId="1" fontId="19" fillId="0" borderId="0" xfId="0" applyNumberFormat="1" applyFont="1" applyAlignment="1">
      <alignment horizontal="right" shrinkToFit="1"/>
    </xf>
    <xf numFmtId="1" fontId="19" fillId="0" borderId="0" xfId="0" applyNumberFormat="1" applyFont="1" applyAlignment="1">
      <alignment horizontal="center" wrapText="1" shrinkToFit="1"/>
    </xf>
    <xf numFmtId="1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9" sqref="A29:IV2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375" style="0" bestFit="1" customWidth="1"/>
    <col min="4" max="4" width="18.125" style="1" bestFit="1" customWidth="1"/>
    <col min="6" max="6" width="10.75390625" style="0" customWidth="1"/>
    <col min="10" max="10" width="9.75390625" style="0" customWidth="1"/>
    <col min="17" max="17" width="10.25390625" style="0" customWidth="1"/>
    <col min="24" max="25" width="12.25390625" style="0" customWidth="1"/>
    <col min="26" max="26" width="9.875" style="0" customWidth="1"/>
    <col min="28" max="28" width="10.125" style="0" customWidth="1"/>
  </cols>
  <sheetData>
    <row r="1" spans="5:20" ht="12.75"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  <c r="M1" s="31"/>
      <c r="N1" s="31"/>
      <c r="P1" s="124" t="s">
        <v>24</v>
      </c>
      <c r="Q1" s="125"/>
      <c r="R1" s="125"/>
      <c r="S1" s="125"/>
      <c r="T1" s="125"/>
    </row>
    <row r="2" spans="5:26" ht="12.75">
      <c r="E2" s="31" t="s">
        <v>109</v>
      </c>
      <c r="F2" s="59">
        <v>39</v>
      </c>
      <c r="G2" s="31" t="s">
        <v>110</v>
      </c>
      <c r="H2" s="59">
        <v>58</v>
      </c>
      <c r="I2" s="31" t="s">
        <v>109</v>
      </c>
      <c r="J2" s="59">
        <v>33</v>
      </c>
      <c r="K2" s="31" t="s">
        <v>110</v>
      </c>
      <c r="L2" s="59">
        <v>49</v>
      </c>
      <c r="M2" s="59"/>
      <c r="N2" s="59"/>
      <c r="P2" s="31" t="s">
        <v>109</v>
      </c>
      <c r="Q2" s="57">
        <v>47</v>
      </c>
      <c r="R2" s="58" t="s">
        <v>110</v>
      </c>
      <c r="S2" s="57">
        <v>64</v>
      </c>
      <c r="T2" s="57"/>
      <c r="W2" s="6" t="s">
        <v>132</v>
      </c>
      <c r="X2">
        <v>144</v>
      </c>
      <c r="Y2">
        <v>127</v>
      </c>
      <c r="Z2"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s="7" customFormat="1" ht="12.75">
      <c r="A4" s="4">
        <v>6531</v>
      </c>
      <c r="B4" s="1" t="s">
        <v>92</v>
      </c>
      <c r="C4" s="1" t="s">
        <v>93</v>
      </c>
      <c r="D4" s="1" t="s">
        <v>32</v>
      </c>
      <c r="E4" s="5">
        <f>L!E30</f>
        <v>33.59</v>
      </c>
      <c r="F4" s="5">
        <f aca="true" t="shared" si="0" ref="F4:F34">IF(E4=0,0,IF(E4&gt;$H$2,120,IF(E4&lt;$F$2,0,IF($H$2&gt;E4&gt;$F$2,E4-$F$2))))</f>
        <v>0</v>
      </c>
      <c r="G4" s="32">
        <f>L!G30</f>
        <v>0</v>
      </c>
      <c r="H4" s="5">
        <f aca="true" t="shared" si="1" ref="H4:H34">SUM(F4:G4)</f>
        <v>0</v>
      </c>
      <c r="I4" s="5">
        <f>L!I30</f>
        <v>48.83</v>
      </c>
      <c r="J4" s="5">
        <f aca="true" t="shared" si="2" ref="J4:J34">IF(I4=0,0,IF(I4&gt;$L$2,100,IF(I4&lt;$J$2,0,IF($L$2&gt;I4&gt;$J$2,I4-$J$2))))</f>
        <v>15.829999999999998</v>
      </c>
      <c r="K4" s="32">
        <f>L!K30</f>
        <v>5</v>
      </c>
      <c r="L4" s="5">
        <f aca="true" t="shared" si="3" ref="L4:L34">SUM(J4:K4)</f>
        <v>20.83</v>
      </c>
      <c r="M4" s="5">
        <f aca="true" t="shared" si="4" ref="M4:M34">SUM(E4,I4)</f>
        <v>82.42</v>
      </c>
      <c r="N4" s="5">
        <f aca="true" t="shared" si="5" ref="N4:N34">SUM(H4,L4)</f>
        <v>20.83</v>
      </c>
      <c r="O4" s="94">
        <v>13</v>
      </c>
      <c r="P4" s="5">
        <v>42.56</v>
      </c>
      <c r="Q4" s="5">
        <f aca="true" t="shared" si="6" ref="Q4:Q16">IF(P4=0,0,IF(P4&gt;$S$2,120,IF(P4&lt;$Q$2,0,IF($S$2&gt;P4&gt;$Q$2,P4-$Q$2))))</f>
        <v>0</v>
      </c>
      <c r="R4" s="32">
        <v>0</v>
      </c>
      <c r="S4" s="5">
        <f aca="true" t="shared" si="7" ref="S4:S16">SUM(Q4:R4)</f>
        <v>0</v>
      </c>
      <c r="T4" s="94">
        <v>1</v>
      </c>
      <c r="X4" s="52">
        <f>$X$2/E4</f>
        <v>4.286990175647514</v>
      </c>
      <c r="Y4" s="52">
        <f>$Y$2/I4</f>
        <v>2.6008601269711242</v>
      </c>
      <c r="Z4" s="52">
        <f>$Z$2/P4</f>
        <v>4.158834586466165</v>
      </c>
    </row>
    <row r="5" spans="1:26" ht="12.75">
      <c r="A5" s="4">
        <v>6517</v>
      </c>
      <c r="B5" t="s">
        <v>61</v>
      </c>
      <c r="C5" t="s">
        <v>143</v>
      </c>
      <c r="D5" s="1" t="s">
        <v>72</v>
      </c>
      <c r="E5" s="5">
        <f>L!E19</f>
        <v>36.37</v>
      </c>
      <c r="F5" s="5">
        <f t="shared" si="0"/>
        <v>0</v>
      </c>
      <c r="G5" s="32">
        <f>L!G19</f>
        <v>0</v>
      </c>
      <c r="H5" s="5">
        <f t="shared" si="1"/>
        <v>0</v>
      </c>
      <c r="I5" s="5">
        <f>L!I19</f>
        <v>33.73</v>
      </c>
      <c r="J5" s="5">
        <f t="shared" si="2"/>
        <v>0.7299999999999969</v>
      </c>
      <c r="K5" s="32">
        <f>L!K19</f>
        <v>5</v>
      </c>
      <c r="L5" s="5">
        <f t="shared" si="3"/>
        <v>5.729999999999997</v>
      </c>
      <c r="M5" s="5">
        <f t="shared" si="4"/>
        <v>70.1</v>
      </c>
      <c r="N5" s="5">
        <f t="shared" si="5"/>
        <v>5.729999999999997</v>
      </c>
      <c r="O5" s="94">
        <v>2</v>
      </c>
      <c r="P5" s="5">
        <v>44.53</v>
      </c>
      <c r="Q5" s="5">
        <f t="shared" si="6"/>
        <v>0</v>
      </c>
      <c r="R5" s="32">
        <v>0</v>
      </c>
      <c r="S5" s="5">
        <f t="shared" si="7"/>
        <v>0</v>
      </c>
      <c r="T5" s="94">
        <v>2</v>
      </c>
      <c r="X5" s="52">
        <f aca="true" t="shared" si="8" ref="X5:X34">$X$2/E5</f>
        <v>3.9593071212537807</v>
      </c>
      <c r="Y5" s="52">
        <f aca="true" t="shared" si="9" ref="Y5:Y34">$Y$2/I5</f>
        <v>3.765194189149126</v>
      </c>
      <c r="Z5" s="52">
        <f aca="true" t="shared" si="10" ref="Z5:Z34">$Z$2/P5</f>
        <v>3.9748484167976645</v>
      </c>
    </row>
    <row r="6" spans="1:26" ht="12.75">
      <c r="A6" s="4">
        <v>6528</v>
      </c>
      <c r="B6" s="1" t="s">
        <v>94</v>
      </c>
      <c r="C6" s="1" t="s">
        <v>135</v>
      </c>
      <c r="D6" s="1" t="s">
        <v>13</v>
      </c>
      <c r="E6" s="5">
        <f>L!E28</f>
        <v>37.41</v>
      </c>
      <c r="F6" s="5">
        <f t="shared" si="0"/>
        <v>0</v>
      </c>
      <c r="G6" s="32">
        <f>L!G28</f>
        <v>10</v>
      </c>
      <c r="H6" s="5">
        <f t="shared" si="1"/>
        <v>10</v>
      </c>
      <c r="I6" s="5">
        <f>L!I28</f>
        <v>35.98</v>
      </c>
      <c r="J6" s="5">
        <f t="shared" si="2"/>
        <v>2.979999999999997</v>
      </c>
      <c r="K6" s="32">
        <f>L!K28</f>
        <v>5</v>
      </c>
      <c r="L6" s="5">
        <f t="shared" si="3"/>
        <v>7.979999999999997</v>
      </c>
      <c r="M6" s="5">
        <f t="shared" si="4"/>
        <v>73.38999999999999</v>
      </c>
      <c r="N6" s="5">
        <f t="shared" si="5"/>
        <v>17.979999999999997</v>
      </c>
      <c r="O6" s="94">
        <v>9</v>
      </c>
      <c r="P6" s="5">
        <v>45.72</v>
      </c>
      <c r="Q6" s="5">
        <f t="shared" si="6"/>
        <v>0</v>
      </c>
      <c r="R6" s="32">
        <v>0</v>
      </c>
      <c r="S6" s="5">
        <f t="shared" si="7"/>
        <v>0</v>
      </c>
      <c r="T6" s="94">
        <v>3</v>
      </c>
      <c r="X6" s="52">
        <f t="shared" si="8"/>
        <v>3.849238171611869</v>
      </c>
      <c r="Y6" s="52">
        <f t="shared" si="9"/>
        <v>3.529738743746526</v>
      </c>
      <c r="Z6" s="52">
        <f t="shared" si="10"/>
        <v>3.8713910761154855</v>
      </c>
    </row>
    <row r="7" spans="1:26" ht="12.75">
      <c r="A7" s="41">
        <v>6501</v>
      </c>
      <c r="B7" t="s">
        <v>94</v>
      </c>
      <c r="C7" t="s">
        <v>81</v>
      </c>
      <c r="D7" s="1" t="s">
        <v>142</v>
      </c>
      <c r="E7" s="5">
        <f>L!E4</f>
        <v>36.68</v>
      </c>
      <c r="F7" s="5">
        <f t="shared" si="0"/>
        <v>0</v>
      </c>
      <c r="G7" s="32">
        <f>L!G4</f>
        <v>5</v>
      </c>
      <c r="H7" s="5">
        <f t="shared" si="1"/>
        <v>5</v>
      </c>
      <c r="I7" s="5">
        <f>L!I4</f>
        <v>32.84</v>
      </c>
      <c r="J7" s="5">
        <f t="shared" si="2"/>
        <v>0</v>
      </c>
      <c r="K7" s="32">
        <f>L!K4</f>
        <v>0</v>
      </c>
      <c r="L7" s="5">
        <f t="shared" si="3"/>
        <v>0</v>
      </c>
      <c r="M7" s="5">
        <f t="shared" si="4"/>
        <v>69.52000000000001</v>
      </c>
      <c r="N7" s="5">
        <f t="shared" si="5"/>
        <v>5</v>
      </c>
      <c r="O7" s="94">
        <v>1</v>
      </c>
      <c r="P7" s="5">
        <v>46.62</v>
      </c>
      <c r="Q7" s="5">
        <f t="shared" si="6"/>
        <v>0</v>
      </c>
      <c r="R7" s="32">
        <v>0</v>
      </c>
      <c r="S7" s="5">
        <f t="shared" si="7"/>
        <v>0</v>
      </c>
      <c r="T7" s="32">
        <v>4</v>
      </c>
      <c r="X7" s="52">
        <f t="shared" si="8"/>
        <v>3.925845147219193</v>
      </c>
      <c r="Y7" s="52">
        <f t="shared" si="9"/>
        <v>3.8672350791717416</v>
      </c>
      <c r="Z7" s="52">
        <f t="shared" si="10"/>
        <v>3.7966537966537968</v>
      </c>
    </row>
    <row r="8" spans="1:26" s="109" customFormat="1" ht="12.75">
      <c r="A8" s="108">
        <v>6521</v>
      </c>
      <c r="B8" s="109" t="s">
        <v>85</v>
      </c>
      <c r="C8" s="109" t="s">
        <v>106</v>
      </c>
      <c r="D8" s="110" t="s">
        <v>138</v>
      </c>
      <c r="E8" s="111">
        <f>L!E21</f>
        <v>44.56</v>
      </c>
      <c r="F8" s="111">
        <f t="shared" si="0"/>
        <v>5.560000000000002</v>
      </c>
      <c r="G8" s="112">
        <f>L!G21</f>
        <v>0</v>
      </c>
      <c r="H8" s="111">
        <f t="shared" si="1"/>
        <v>5.560000000000002</v>
      </c>
      <c r="I8" s="111">
        <f>L!I21</f>
        <v>38.89</v>
      </c>
      <c r="J8" s="111">
        <f t="shared" si="2"/>
        <v>5.890000000000001</v>
      </c>
      <c r="K8" s="112">
        <f>L!K21</f>
        <v>0</v>
      </c>
      <c r="L8" s="111">
        <f t="shared" si="3"/>
        <v>5.890000000000001</v>
      </c>
      <c r="M8" s="111">
        <f t="shared" si="4"/>
        <v>83.45</v>
      </c>
      <c r="N8" s="111">
        <f t="shared" si="5"/>
        <v>11.450000000000003</v>
      </c>
      <c r="O8" s="113">
        <v>7</v>
      </c>
      <c r="P8" s="111">
        <v>50.44</v>
      </c>
      <c r="Q8" s="111">
        <f t="shared" si="6"/>
        <v>3.4399999999999977</v>
      </c>
      <c r="R8" s="112">
        <v>0</v>
      </c>
      <c r="S8" s="111">
        <f t="shared" si="7"/>
        <v>3.4399999999999977</v>
      </c>
      <c r="T8" s="112">
        <v>5</v>
      </c>
      <c r="X8" s="111">
        <f t="shared" si="8"/>
        <v>3.2315978456014363</v>
      </c>
      <c r="Y8" s="111">
        <f t="shared" si="9"/>
        <v>3.2656209822576496</v>
      </c>
      <c r="Z8" s="111">
        <f t="shared" si="10"/>
        <v>3.5091197462331483</v>
      </c>
    </row>
    <row r="9" spans="1:26" ht="12.75">
      <c r="A9" s="4">
        <v>6526</v>
      </c>
      <c r="B9" s="1" t="s">
        <v>42</v>
      </c>
      <c r="C9" s="1" t="s">
        <v>9</v>
      </c>
      <c r="D9" s="1" t="s">
        <v>100</v>
      </c>
      <c r="E9" s="5">
        <f>L!E26</f>
        <v>35.9</v>
      </c>
      <c r="F9" s="5">
        <f t="shared" si="0"/>
        <v>0</v>
      </c>
      <c r="G9" s="32">
        <f>L!G26</f>
        <v>20</v>
      </c>
      <c r="H9" s="5">
        <f t="shared" si="1"/>
        <v>20</v>
      </c>
      <c r="I9" s="5">
        <f>L!I26</f>
        <v>33.56</v>
      </c>
      <c r="J9" s="5">
        <f t="shared" si="2"/>
        <v>0.5600000000000023</v>
      </c>
      <c r="K9" s="32">
        <f>L!K26</f>
        <v>0</v>
      </c>
      <c r="L9" s="5">
        <f t="shared" si="3"/>
        <v>0.5600000000000023</v>
      </c>
      <c r="M9" s="5">
        <f t="shared" si="4"/>
        <v>69.46000000000001</v>
      </c>
      <c r="N9" s="5">
        <f t="shared" si="5"/>
        <v>20.560000000000002</v>
      </c>
      <c r="O9" s="94">
        <v>12</v>
      </c>
      <c r="P9" s="5">
        <v>47.31</v>
      </c>
      <c r="Q9" s="5">
        <f t="shared" si="6"/>
        <v>0.3100000000000023</v>
      </c>
      <c r="R9" s="32">
        <v>5</v>
      </c>
      <c r="S9" s="5">
        <f t="shared" si="7"/>
        <v>5.310000000000002</v>
      </c>
      <c r="T9" s="32">
        <v>6</v>
      </c>
      <c r="X9" s="52">
        <f t="shared" si="8"/>
        <v>4.011142061281337</v>
      </c>
      <c r="Y9" s="52">
        <f t="shared" si="9"/>
        <v>3.784266984505363</v>
      </c>
      <c r="Z9" s="52">
        <f t="shared" si="10"/>
        <v>3.7412809131261886</v>
      </c>
    </row>
    <row r="10" spans="1:26" ht="12.75">
      <c r="A10" s="41">
        <v>6535</v>
      </c>
      <c r="B10" t="s">
        <v>47</v>
      </c>
      <c r="C10" t="s">
        <v>137</v>
      </c>
      <c r="D10" s="1" t="s">
        <v>63</v>
      </c>
      <c r="E10" s="5">
        <f>L!E34</f>
        <v>33.97</v>
      </c>
      <c r="F10" s="5">
        <f t="shared" si="0"/>
        <v>0</v>
      </c>
      <c r="G10" s="32">
        <f>L!G34</f>
        <v>5</v>
      </c>
      <c r="H10" s="5">
        <f t="shared" si="1"/>
        <v>5</v>
      </c>
      <c r="I10" s="5">
        <f>L!I34</f>
        <v>31.8</v>
      </c>
      <c r="J10" s="5">
        <f t="shared" si="2"/>
        <v>0</v>
      </c>
      <c r="K10" s="32">
        <f>L!K34</f>
        <v>10</v>
      </c>
      <c r="L10" s="5">
        <f t="shared" si="3"/>
        <v>10</v>
      </c>
      <c r="M10" s="5">
        <f t="shared" si="4"/>
        <v>65.77</v>
      </c>
      <c r="N10" s="5">
        <f t="shared" si="5"/>
        <v>15</v>
      </c>
      <c r="O10" s="94">
        <v>8</v>
      </c>
      <c r="P10" s="5">
        <v>41.62</v>
      </c>
      <c r="Q10" s="5">
        <f t="shared" si="6"/>
        <v>0</v>
      </c>
      <c r="R10" s="32">
        <v>10</v>
      </c>
      <c r="S10" s="5">
        <f t="shared" si="7"/>
        <v>10</v>
      </c>
      <c r="T10" s="32">
        <v>7</v>
      </c>
      <c r="X10" s="52">
        <f t="shared" si="8"/>
        <v>4.239034442154843</v>
      </c>
      <c r="Y10" s="52">
        <f t="shared" si="9"/>
        <v>3.993710691823899</v>
      </c>
      <c r="Z10" s="52">
        <f t="shared" si="10"/>
        <v>4.252763094666026</v>
      </c>
    </row>
    <row r="11" spans="1:26" ht="12.75">
      <c r="A11" s="4">
        <v>6513</v>
      </c>
      <c r="B11" s="1" t="s">
        <v>53</v>
      </c>
      <c r="C11" s="1" t="s">
        <v>95</v>
      </c>
      <c r="D11" s="1" t="s">
        <v>63</v>
      </c>
      <c r="E11" s="5">
        <f>L!E16</f>
        <v>31.38</v>
      </c>
      <c r="F11" s="5">
        <f t="shared" si="0"/>
        <v>0</v>
      </c>
      <c r="G11" s="32">
        <f>L!G16</f>
        <v>0</v>
      </c>
      <c r="H11" s="5">
        <f t="shared" si="1"/>
        <v>0</v>
      </c>
      <c r="I11" s="5">
        <f>L!I16</f>
        <v>33.78</v>
      </c>
      <c r="J11" s="5">
        <f t="shared" si="2"/>
        <v>0.7800000000000011</v>
      </c>
      <c r="K11" s="32">
        <f>L!K16</f>
        <v>5</v>
      </c>
      <c r="L11" s="5">
        <f t="shared" si="3"/>
        <v>5.780000000000001</v>
      </c>
      <c r="M11" s="5">
        <f t="shared" si="4"/>
        <v>65.16</v>
      </c>
      <c r="N11" s="5">
        <f t="shared" si="5"/>
        <v>5.780000000000001</v>
      </c>
      <c r="O11" s="94">
        <v>3</v>
      </c>
      <c r="P11" s="5"/>
      <c r="Q11" s="5">
        <f t="shared" si="6"/>
        <v>0</v>
      </c>
      <c r="R11" s="32">
        <v>120</v>
      </c>
      <c r="S11" s="5">
        <f t="shared" si="7"/>
        <v>120</v>
      </c>
      <c r="T11" s="37"/>
      <c r="X11" s="52">
        <f t="shared" si="8"/>
        <v>4.588910133843212</v>
      </c>
      <c r="Y11" s="52">
        <f t="shared" si="9"/>
        <v>3.759621077560687</v>
      </c>
      <c r="Z11" s="52" t="e">
        <f t="shared" si="10"/>
        <v>#DIV/0!</v>
      </c>
    </row>
    <row r="12" spans="1:26" ht="12.75">
      <c r="A12" s="4">
        <v>6511</v>
      </c>
      <c r="B12" s="1" t="s">
        <v>105</v>
      </c>
      <c r="C12" s="1" t="s">
        <v>247</v>
      </c>
      <c r="D12" s="1" t="s">
        <v>16</v>
      </c>
      <c r="E12" s="5">
        <f>L!E14</f>
        <v>32.19</v>
      </c>
      <c r="F12" s="5">
        <f t="shared" si="0"/>
        <v>0</v>
      </c>
      <c r="G12" s="32">
        <f>L!G14</f>
        <v>10</v>
      </c>
      <c r="H12" s="5">
        <f t="shared" si="1"/>
        <v>10</v>
      </c>
      <c r="I12" s="5">
        <f>L!I14</f>
        <v>32.37</v>
      </c>
      <c r="J12" s="5">
        <f t="shared" si="2"/>
        <v>0</v>
      </c>
      <c r="K12" s="32">
        <f>L!K14</f>
        <v>0</v>
      </c>
      <c r="L12" s="5">
        <f t="shared" si="3"/>
        <v>0</v>
      </c>
      <c r="M12" s="5">
        <f t="shared" si="4"/>
        <v>64.56</v>
      </c>
      <c r="N12" s="5">
        <f t="shared" si="5"/>
        <v>10</v>
      </c>
      <c r="O12" s="94">
        <v>4</v>
      </c>
      <c r="P12" s="5"/>
      <c r="Q12" s="5">
        <f t="shared" si="6"/>
        <v>0</v>
      </c>
      <c r="R12" s="32">
        <v>120</v>
      </c>
      <c r="S12" s="5">
        <f t="shared" si="7"/>
        <v>120</v>
      </c>
      <c r="T12" s="32"/>
      <c r="X12" s="52">
        <f t="shared" si="8"/>
        <v>4.473438956197577</v>
      </c>
      <c r="Y12" s="52">
        <f t="shared" si="9"/>
        <v>3.9233858510966946</v>
      </c>
      <c r="Z12" s="52" t="e">
        <f t="shared" si="10"/>
        <v>#DIV/0!</v>
      </c>
    </row>
    <row r="13" spans="1:26" ht="12.75">
      <c r="A13" s="4">
        <v>6504</v>
      </c>
      <c r="B13" t="s">
        <v>268</v>
      </c>
      <c r="C13" t="s">
        <v>269</v>
      </c>
      <c r="D13" s="1" t="s">
        <v>32</v>
      </c>
      <c r="E13" s="5">
        <f>L!E7</f>
        <v>33.5</v>
      </c>
      <c r="F13" s="5">
        <f t="shared" si="0"/>
        <v>0</v>
      </c>
      <c r="G13" s="32">
        <f>L!G7</f>
        <v>5</v>
      </c>
      <c r="H13" s="5">
        <f t="shared" si="1"/>
        <v>5</v>
      </c>
      <c r="I13" s="5">
        <f>L!I7</f>
        <v>33.19</v>
      </c>
      <c r="J13" s="5">
        <f t="shared" si="2"/>
        <v>0.18999999999999773</v>
      </c>
      <c r="K13" s="32">
        <f>L!K7</f>
        <v>5</v>
      </c>
      <c r="L13" s="5">
        <f t="shared" si="3"/>
        <v>5.189999999999998</v>
      </c>
      <c r="M13" s="5">
        <f t="shared" si="4"/>
        <v>66.69</v>
      </c>
      <c r="N13" s="5">
        <f t="shared" si="5"/>
        <v>10.189999999999998</v>
      </c>
      <c r="O13" s="94">
        <v>5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7"/>
      <c r="X13" s="52">
        <f t="shared" si="8"/>
        <v>4.298507462686567</v>
      </c>
      <c r="Y13" s="52">
        <f t="shared" si="9"/>
        <v>3.8264537511298586</v>
      </c>
      <c r="Z13" s="52" t="e">
        <f t="shared" si="10"/>
        <v>#DIV/0!</v>
      </c>
    </row>
    <row r="14" spans="1:26" ht="12.75">
      <c r="A14" s="4">
        <v>6515</v>
      </c>
      <c r="B14" s="1" t="s">
        <v>49</v>
      </c>
      <c r="C14" s="1" t="s">
        <v>215</v>
      </c>
      <c r="D14" s="1" t="s">
        <v>157</v>
      </c>
      <c r="E14" s="5">
        <f>L!E18</f>
        <v>33.53</v>
      </c>
      <c r="F14" s="5">
        <f t="shared" si="0"/>
        <v>0</v>
      </c>
      <c r="G14" s="32">
        <f>L!G18</f>
        <v>5</v>
      </c>
      <c r="H14" s="5">
        <f t="shared" si="1"/>
        <v>5</v>
      </c>
      <c r="I14" s="5">
        <f>L!I18</f>
        <v>34.37</v>
      </c>
      <c r="J14" s="5">
        <f t="shared" si="2"/>
        <v>1.3699999999999974</v>
      </c>
      <c r="K14" s="32">
        <f>L!K18</f>
        <v>5</v>
      </c>
      <c r="L14" s="5">
        <f t="shared" si="3"/>
        <v>6.369999999999997</v>
      </c>
      <c r="M14" s="5">
        <f t="shared" si="4"/>
        <v>67.9</v>
      </c>
      <c r="N14" s="5">
        <f t="shared" si="5"/>
        <v>11.369999999999997</v>
      </c>
      <c r="O14" s="94">
        <v>6</v>
      </c>
      <c r="P14" s="5"/>
      <c r="Q14" s="5">
        <f t="shared" si="6"/>
        <v>0</v>
      </c>
      <c r="R14" s="32">
        <v>120</v>
      </c>
      <c r="S14" s="5">
        <f t="shared" si="7"/>
        <v>120</v>
      </c>
      <c r="T14" s="32"/>
      <c r="X14" s="52">
        <f t="shared" si="8"/>
        <v>4.294661497166716</v>
      </c>
      <c r="Y14" s="52">
        <f t="shared" si="9"/>
        <v>3.695082921152168</v>
      </c>
      <c r="Z14" s="52" t="e">
        <f t="shared" si="10"/>
        <v>#DIV/0!</v>
      </c>
    </row>
    <row r="15" spans="1:26" ht="12.75">
      <c r="A15" s="4">
        <v>6518</v>
      </c>
      <c r="B15" s="1" t="s">
        <v>8</v>
      </c>
      <c r="C15" t="s">
        <v>307</v>
      </c>
      <c r="D15" s="1" t="s">
        <v>13</v>
      </c>
      <c r="E15" s="5">
        <f>L!E20</f>
        <v>34.93</v>
      </c>
      <c r="F15" s="5">
        <f t="shared" si="0"/>
        <v>0</v>
      </c>
      <c r="G15" s="32">
        <f>L!G20</f>
        <v>10</v>
      </c>
      <c r="H15" s="5">
        <f t="shared" si="1"/>
        <v>10</v>
      </c>
      <c r="I15" s="5">
        <f>L!I20</f>
        <v>33.19</v>
      </c>
      <c r="J15" s="5">
        <f t="shared" si="2"/>
        <v>0.18999999999999773</v>
      </c>
      <c r="K15" s="32">
        <f>L!K20</f>
        <v>10</v>
      </c>
      <c r="L15" s="5">
        <f t="shared" si="3"/>
        <v>10.189999999999998</v>
      </c>
      <c r="M15" s="5">
        <f t="shared" si="4"/>
        <v>68.12</v>
      </c>
      <c r="N15" s="5">
        <f t="shared" si="5"/>
        <v>20.189999999999998</v>
      </c>
      <c r="O15" s="94">
        <v>10</v>
      </c>
      <c r="P15" s="5"/>
      <c r="Q15" s="5">
        <f t="shared" si="6"/>
        <v>0</v>
      </c>
      <c r="R15" s="32">
        <v>120</v>
      </c>
      <c r="S15" s="5">
        <f t="shared" si="7"/>
        <v>120</v>
      </c>
      <c r="T15" s="32"/>
      <c r="X15" s="52">
        <f t="shared" si="8"/>
        <v>4.122530775837389</v>
      </c>
      <c r="Y15" s="52">
        <f t="shared" si="9"/>
        <v>3.8264537511298586</v>
      </c>
      <c r="Z15" s="52" t="e">
        <f t="shared" si="10"/>
        <v>#DIV/0!</v>
      </c>
    </row>
    <row r="16" spans="1:26" ht="12.75">
      <c r="A16" s="4">
        <v>6506</v>
      </c>
      <c r="B16" s="1" t="s">
        <v>98</v>
      </c>
      <c r="C16" s="1" t="s">
        <v>99</v>
      </c>
      <c r="D16" s="1" t="s">
        <v>134</v>
      </c>
      <c r="E16" s="5">
        <f>L!E9</f>
        <v>37.5</v>
      </c>
      <c r="F16" s="5">
        <f t="shared" si="0"/>
        <v>0</v>
      </c>
      <c r="G16" s="32">
        <f>L!G9</f>
        <v>15</v>
      </c>
      <c r="H16" s="5">
        <f t="shared" si="1"/>
        <v>15</v>
      </c>
      <c r="I16" s="5">
        <f>L!I9</f>
        <v>38.22</v>
      </c>
      <c r="J16" s="5">
        <f t="shared" si="2"/>
        <v>5.219999999999999</v>
      </c>
      <c r="K16" s="32">
        <f>L!K9</f>
        <v>0</v>
      </c>
      <c r="L16" s="5">
        <f t="shared" si="3"/>
        <v>5.219999999999999</v>
      </c>
      <c r="M16" s="5">
        <f t="shared" si="4"/>
        <v>75.72</v>
      </c>
      <c r="N16" s="5">
        <f t="shared" si="5"/>
        <v>20.22</v>
      </c>
      <c r="O16" s="94">
        <v>11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2"/>
      <c r="X16" s="52">
        <f t="shared" si="8"/>
        <v>3.84</v>
      </c>
      <c r="Y16" s="52">
        <f t="shared" si="9"/>
        <v>3.3228676085818942</v>
      </c>
      <c r="Z16" s="52" t="e">
        <f t="shared" si="10"/>
        <v>#DIV/0!</v>
      </c>
    </row>
    <row r="17" spans="1:26" ht="12.75" customHeight="1">
      <c r="A17" s="4">
        <v>6505</v>
      </c>
      <c r="B17" t="s">
        <v>101</v>
      </c>
      <c r="C17" t="s">
        <v>102</v>
      </c>
      <c r="D17" s="1" t="s">
        <v>134</v>
      </c>
      <c r="E17" s="5">
        <f>L!E8</f>
        <v>35.35</v>
      </c>
      <c r="F17" s="5">
        <f t="shared" si="0"/>
        <v>0</v>
      </c>
      <c r="G17" s="32">
        <f>L!G8</f>
        <v>10</v>
      </c>
      <c r="H17" s="5">
        <f t="shared" si="1"/>
        <v>10</v>
      </c>
      <c r="I17" s="5">
        <f>L!I8</f>
        <v>39.51</v>
      </c>
      <c r="J17" s="5">
        <f t="shared" si="2"/>
        <v>6.509999999999998</v>
      </c>
      <c r="K17" s="32">
        <f>L!K8</f>
        <v>5</v>
      </c>
      <c r="L17" s="5">
        <f t="shared" si="3"/>
        <v>11.509999999999998</v>
      </c>
      <c r="M17" s="5">
        <f t="shared" si="4"/>
        <v>74.86</v>
      </c>
      <c r="N17" s="5">
        <f t="shared" si="5"/>
        <v>21.509999999999998</v>
      </c>
      <c r="O17" s="37">
        <v>14</v>
      </c>
      <c r="P17" s="5"/>
      <c r="Q17" s="5">
        <f aca="true" t="shared" si="11" ref="Q17:Q34">IF(P17=0,0,IF(P17&gt;$S$2,120,IF(P17&lt;$Q$2,0,IF($S$2&gt;P17&gt;$Q$2,P17-$Q$2))))</f>
        <v>0</v>
      </c>
      <c r="R17" s="32"/>
      <c r="S17" s="5">
        <f aca="true" t="shared" si="12" ref="S17:S34">SUM(Q17:R17)</f>
        <v>0</v>
      </c>
      <c r="T17" s="37"/>
      <c r="X17" s="52">
        <f t="shared" si="8"/>
        <v>4.073550212164073</v>
      </c>
      <c r="Y17" s="52">
        <f t="shared" si="9"/>
        <v>3.214376107314604</v>
      </c>
      <c r="Z17" s="52" t="e">
        <f t="shared" si="10"/>
        <v>#DIV/0!</v>
      </c>
    </row>
    <row r="18" spans="1:26" ht="12.75">
      <c r="A18" s="4">
        <v>6524</v>
      </c>
      <c r="B18" s="1" t="s">
        <v>158</v>
      </c>
      <c r="C18" s="1" t="s">
        <v>225</v>
      </c>
      <c r="D18" s="1" t="s">
        <v>142</v>
      </c>
      <c r="E18" s="5">
        <f>L!E24</f>
        <v>32.57</v>
      </c>
      <c r="F18" s="5">
        <f t="shared" si="0"/>
        <v>0</v>
      </c>
      <c r="G18" s="32">
        <f>L!G24</f>
        <v>10</v>
      </c>
      <c r="H18" s="5">
        <f t="shared" si="1"/>
        <v>10</v>
      </c>
      <c r="I18" s="5">
        <f>L!I24</f>
        <v>35.56</v>
      </c>
      <c r="J18" s="5">
        <f t="shared" si="2"/>
        <v>2.5600000000000023</v>
      </c>
      <c r="K18" s="32">
        <f>L!K24</f>
        <v>10</v>
      </c>
      <c r="L18" s="5">
        <f t="shared" si="3"/>
        <v>12.560000000000002</v>
      </c>
      <c r="M18" s="5">
        <f t="shared" si="4"/>
        <v>68.13</v>
      </c>
      <c r="N18" s="5">
        <f t="shared" si="5"/>
        <v>22.560000000000002</v>
      </c>
      <c r="O18" s="37">
        <v>15</v>
      </c>
      <c r="P18" s="5"/>
      <c r="Q18" s="5">
        <f t="shared" si="11"/>
        <v>0</v>
      </c>
      <c r="R18" s="32"/>
      <c r="S18" s="5">
        <f>SUM(Q18:R18)</f>
        <v>0</v>
      </c>
      <c r="T18" s="32"/>
      <c r="X18" s="52">
        <f t="shared" si="8"/>
        <v>4.421246545901136</v>
      </c>
      <c r="Y18" s="52">
        <f t="shared" si="9"/>
        <v>3.571428571428571</v>
      </c>
      <c r="Z18" s="52" t="e">
        <f t="shared" si="10"/>
        <v>#DIV/0!</v>
      </c>
    </row>
    <row r="19" spans="1:26" ht="12.75">
      <c r="A19" s="4">
        <v>6522</v>
      </c>
      <c r="B19" s="1" t="s">
        <v>212</v>
      </c>
      <c r="C19" s="1" t="s">
        <v>229</v>
      </c>
      <c r="D19" s="1" t="s">
        <v>13</v>
      </c>
      <c r="E19" s="5">
        <f>L!E22</f>
        <v>40.1</v>
      </c>
      <c r="F19" s="5">
        <f t="shared" si="0"/>
        <v>1.1000000000000014</v>
      </c>
      <c r="G19" s="32">
        <f>L!G22</f>
        <v>15</v>
      </c>
      <c r="H19" s="5">
        <f t="shared" si="1"/>
        <v>16.1</v>
      </c>
      <c r="I19" s="5">
        <f>L!I22</f>
        <v>40.03</v>
      </c>
      <c r="J19" s="5">
        <f t="shared" si="2"/>
        <v>7.030000000000001</v>
      </c>
      <c r="K19" s="32">
        <f>L!K22</f>
        <v>0</v>
      </c>
      <c r="L19" s="5">
        <f t="shared" si="3"/>
        <v>7.030000000000001</v>
      </c>
      <c r="M19" s="5">
        <f t="shared" si="4"/>
        <v>80.13</v>
      </c>
      <c r="N19" s="5">
        <f t="shared" si="5"/>
        <v>23.130000000000003</v>
      </c>
      <c r="O19" s="37">
        <v>16</v>
      </c>
      <c r="P19" s="5"/>
      <c r="Q19" s="5">
        <f t="shared" si="11"/>
        <v>0</v>
      </c>
      <c r="R19" s="32"/>
      <c r="S19" s="5">
        <f>SUM(Q19:R19)</f>
        <v>0</v>
      </c>
      <c r="T19" s="37"/>
      <c r="X19" s="52">
        <f t="shared" si="8"/>
        <v>3.591022443890274</v>
      </c>
      <c r="Y19" s="52">
        <f t="shared" si="9"/>
        <v>3.1726205345990506</v>
      </c>
      <c r="Z19" s="52" t="e">
        <f t="shared" si="10"/>
        <v>#DIV/0!</v>
      </c>
    </row>
    <row r="20" spans="1:26" ht="12.75">
      <c r="A20" s="4">
        <v>6509</v>
      </c>
      <c r="B20" t="s">
        <v>107</v>
      </c>
      <c r="C20" t="s">
        <v>108</v>
      </c>
      <c r="D20" s="1" t="s">
        <v>198</v>
      </c>
      <c r="E20" s="5">
        <f>L!E12</f>
        <v>44.94</v>
      </c>
      <c r="F20" s="5">
        <f t="shared" si="0"/>
        <v>5.939999999999998</v>
      </c>
      <c r="G20" s="32">
        <f>L!G12</f>
        <v>0</v>
      </c>
      <c r="H20" s="5">
        <f t="shared" si="1"/>
        <v>5.939999999999998</v>
      </c>
      <c r="I20" s="5">
        <f>L!I12</f>
        <v>46.07</v>
      </c>
      <c r="J20" s="5">
        <f t="shared" si="2"/>
        <v>13.07</v>
      </c>
      <c r="K20" s="32">
        <f>L!K12</f>
        <v>5</v>
      </c>
      <c r="L20" s="5">
        <f t="shared" si="3"/>
        <v>18.07</v>
      </c>
      <c r="M20" s="5">
        <f t="shared" si="4"/>
        <v>91.00999999999999</v>
      </c>
      <c r="N20" s="5">
        <f t="shared" si="5"/>
        <v>24.009999999999998</v>
      </c>
      <c r="O20" s="37">
        <v>17</v>
      </c>
      <c r="P20" s="5"/>
      <c r="Q20" s="5">
        <f t="shared" si="11"/>
        <v>0</v>
      </c>
      <c r="R20" s="32"/>
      <c r="S20" s="5">
        <f t="shared" si="12"/>
        <v>0</v>
      </c>
      <c r="T20" s="32"/>
      <c r="X20" s="52">
        <f t="shared" si="8"/>
        <v>3.204272363150868</v>
      </c>
      <c r="Y20" s="52">
        <f t="shared" si="9"/>
        <v>2.756674625569785</v>
      </c>
      <c r="Z20" s="52" t="e">
        <f t="shared" si="10"/>
        <v>#DIV/0!</v>
      </c>
    </row>
    <row r="21" spans="1:26" ht="12.75">
      <c r="A21" s="41">
        <v>6503</v>
      </c>
      <c r="B21" s="34" t="s">
        <v>33</v>
      </c>
      <c r="C21" s="34" t="s">
        <v>264</v>
      </c>
      <c r="D21" s="35" t="s">
        <v>197</v>
      </c>
      <c r="E21" s="5">
        <f>L!E6</f>
        <v>34.37</v>
      </c>
      <c r="F21" s="5">
        <f t="shared" si="0"/>
        <v>0</v>
      </c>
      <c r="G21" s="32">
        <f>L!G6</f>
        <v>15</v>
      </c>
      <c r="H21" s="5">
        <f t="shared" si="1"/>
        <v>15</v>
      </c>
      <c r="I21" s="5">
        <f>L!I6</f>
        <v>32.79</v>
      </c>
      <c r="J21" s="5">
        <f t="shared" si="2"/>
        <v>0</v>
      </c>
      <c r="K21" s="32">
        <f>L!K6</f>
        <v>10</v>
      </c>
      <c r="L21" s="5">
        <f t="shared" si="3"/>
        <v>10</v>
      </c>
      <c r="M21" s="5">
        <f t="shared" si="4"/>
        <v>67.16</v>
      </c>
      <c r="N21" s="5">
        <f t="shared" si="5"/>
        <v>25</v>
      </c>
      <c r="O21" s="37">
        <v>18</v>
      </c>
      <c r="P21" s="5"/>
      <c r="Q21" s="5">
        <f t="shared" si="11"/>
        <v>0</v>
      </c>
      <c r="R21" s="32"/>
      <c r="S21" s="5">
        <f t="shared" si="12"/>
        <v>0</v>
      </c>
      <c r="T21" s="32"/>
      <c r="U21" s="5"/>
      <c r="V21" s="5"/>
      <c r="W21" s="5"/>
      <c r="X21" s="52">
        <f t="shared" si="8"/>
        <v>4.189700320046552</v>
      </c>
      <c r="Y21" s="52">
        <f t="shared" si="9"/>
        <v>3.873132052455017</v>
      </c>
      <c r="Z21" s="52" t="e">
        <f t="shared" si="10"/>
        <v>#DIV/0!</v>
      </c>
    </row>
    <row r="22" spans="1:26" ht="12.75">
      <c r="A22" s="4">
        <v>6507</v>
      </c>
      <c r="B22" s="1" t="s">
        <v>4</v>
      </c>
      <c r="C22" s="1" t="s">
        <v>279</v>
      </c>
      <c r="D22" s="1" t="s">
        <v>299</v>
      </c>
      <c r="E22" s="5">
        <f>L!E10</f>
        <v>34.72</v>
      </c>
      <c r="F22" s="5">
        <f t="shared" si="0"/>
        <v>0</v>
      </c>
      <c r="G22" s="32">
        <f>L!G10</f>
        <v>15</v>
      </c>
      <c r="H22" s="5">
        <f t="shared" si="1"/>
        <v>15</v>
      </c>
      <c r="I22" s="5">
        <f>L!I10</f>
        <v>34.73</v>
      </c>
      <c r="J22" s="5">
        <f t="shared" si="2"/>
        <v>1.7299999999999969</v>
      </c>
      <c r="K22" s="32">
        <f>L!K10</f>
        <v>10</v>
      </c>
      <c r="L22" s="5">
        <f t="shared" si="3"/>
        <v>11.729999999999997</v>
      </c>
      <c r="M22" s="5">
        <f t="shared" si="4"/>
        <v>69.44999999999999</v>
      </c>
      <c r="N22" s="5">
        <f t="shared" si="5"/>
        <v>26.729999999999997</v>
      </c>
      <c r="O22" s="37">
        <v>19</v>
      </c>
      <c r="P22" s="5"/>
      <c r="Q22" s="5">
        <f t="shared" si="11"/>
        <v>0</v>
      </c>
      <c r="R22" s="32"/>
      <c r="S22" s="5">
        <f t="shared" si="12"/>
        <v>0</v>
      </c>
      <c r="T22" s="38"/>
      <c r="X22" s="52">
        <f t="shared" si="8"/>
        <v>4.147465437788019</v>
      </c>
      <c r="Y22" s="52">
        <f t="shared" si="9"/>
        <v>3.656780881082638</v>
      </c>
      <c r="Z22" s="52" t="e">
        <f t="shared" si="10"/>
        <v>#DIV/0!</v>
      </c>
    </row>
    <row r="23" spans="1:26" ht="12.75">
      <c r="A23" s="4">
        <v>6527</v>
      </c>
      <c r="B23" s="1" t="s">
        <v>4</v>
      </c>
      <c r="C23" s="1" t="s">
        <v>5</v>
      </c>
      <c r="D23" s="1" t="s">
        <v>294</v>
      </c>
      <c r="E23" s="5">
        <f>L!E27</f>
        <v>44.81</v>
      </c>
      <c r="F23" s="5">
        <f t="shared" si="0"/>
        <v>5.810000000000002</v>
      </c>
      <c r="G23" s="32">
        <f>L!G27</f>
        <v>20</v>
      </c>
      <c r="H23" s="5">
        <f t="shared" si="1"/>
        <v>25.810000000000002</v>
      </c>
      <c r="I23" s="5">
        <f>L!I27</f>
        <v>34.15</v>
      </c>
      <c r="J23" s="5">
        <f t="shared" si="2"/>
        <v>1.1499999999999986</v>
      </c>
      <c r="K23" s="32">
        <f>L!K27</f>
        <v>5</v>
      </c>
      <c r="L23" s="5">
        <f t="shared" si="3"/>
        <v>6.149999999999999</v>
      </c>
      <c r="M23" s="5">
        <f t="shared" si="4"/>
        <v>78.96000000000001</v>
      </c>
      <c r="N23" s="5">
        <f t="shared" si="5"/>
        <v>31.96</v>
      </c>
      <c r="O23" s="37">
        <v>20</v>
      </c>
      <c r="P23" s="5"/>
      <c r="Q23" s="5">
        <f t="shared" si="11"/>
        <v>0</v>
      </c>
      <c r="R23" s="32"/>
      <c r="S23" s="5">
        <f t="shared" si="12"/>
        <v>0</v>
      </c>
      <c r="T23" s="37"/>
      <c r="X23" s="52">
        <f t="shared" si="8"/>
        <v>3.213568399910734</v>
      </c>
      <c r="Y23" s="52">
        <f t="shared" si="9"/>
        <v>3.718887262079063</v>
      </c>
      <c r="Z23" s="52" t="e">
        <f t="shared" si="10"/>
        <v>#DIV/0!</v>
      </c>
    </row>
    <row r="24" spans="1:26" s="109" customFormat="1" ht="12.75" customHeight="1">
      <c r="A24" s="108">
        <v>6530</v>
      </c>
      <c r="B24" s="110" t="s">
        <v>217</v>
      </c>
      <c r="C24" s="110" t="s">
        <v>308</v>
      </c>
      <c r="D24" s="110" t="s">
        <v>13</v>
      </c>
      <c r="E24" s="111">
        <f>L!E29</f>
        <v>44.97</v>
      </c>
      <c r="F24" s="111">
        <f t="shared" si="0"/>
        <v>5.969999999999999</v>
      </c>
      <c r="G24" s="112">
        <f>L!G29</f>
        <v>15</v>
      </c>
      <c r="H24" s="111">
        <f t="shared" si="1"/>
        <v>20.97</v>
      </c>
      <c r="I24" s="111">
        <f>L!I29</f>
        <v>39</v>
      </c>
      <c r="J24" s="111">
        <f t="shared" si="2"/>
        <v>6</v>
      </c>
      <c r="K24" s="112">
        <f>L!K29</f>
        <v>5</v>
      </c>
      <c r="L24" s="111">
        <f t="shared" si="3"/>
        <v>11</v>
      </c>
      <c r="M24" s="111">
        <f t="shared" si="4"/>
        <v>83.97</v>
      </c>
      <c r="N24" s="111">
        <f t="shared" si="5"/>
        <v>31.97</v>
      </c>
      <c r="O24" s="112">
        <v>21</v>
      </c>
      <c r="P24" s="111"/>
      <c r="Q24" s="111">
        <f t="shared" si="11"/>
        <v>0</v>
      </c>
      <c r="R24" s="112"/>
      <c r="S24" s="111">
        <f t="shared" si="12"/>
        <v>0</v>
      </c>
      <c r="T24" s="112"/>
      <c r="X24" s="111">
        <f t="shared" si="8"/>
        <v>3.202134756504336</v>
      </c>
      <c r="Y24" s="111">
        <f t="shared" si="9"/>
        <v>3.2564102564102564</v>
      </c>
      <c r="Z24" s="111" t="e">
        <f t="shared" si="10"/>
        <v>#DIV/0!</v>
      </c>
    </row>
    <row r="25" spans="1:26" ht="12.75">
      <c r="A25" s="41">
        <v>6514</v>
      </c>
      <c r="B25" t="s">
        <v>29</v>
      </c>
      <c r="C25" t="s">
        <v>80</v>
      </c>
      <c r="D25" s="1" t="s">
        <v>197</v>
      </c>
      <c r="E25" s="5">
        <f>L!E17</f>
        <v>37.5</v>
      </c>
      <c r="F25" s="5">
        <f t="shared" si="0"/>
        <v>0</v>
      </c>
      <c r="G25" s="32">
        <f>L!G17</f>
        <v>0</v>
      </c>
      <c r="H25" s="5">
        <f t="shared" si="1"/>
        <v>0</v>
      </c>
      <c r="I25" s="5">
        <f>L!I17</f>
        <v>42.03</v>
      </c>
      <c r="J25" s="5">
        <f t="shared" si="2"/>
        <v>9.030000000000001</v>
      </c>
      <c r="K25" s="32">
        <f>L!K17</f>
        <v>25</v>
      </c>
      <c r="L25" s="5">
        <f t="shared" si="3"/>
        <v>34.03</v>
      </c>
      <c r="M25" s="5">
        <f t="shared" si="4"/>
        <v>79.53</v>
      </c>
      <c r="N25" s="5">
        <f t="shared" si="5"/>
        <v>34.03</v>
      </c>
      <c r="O25" s="37">
        <v>22</v>
      </c>
      <c r="P25" s="5"/>
      <c r="Q25" s="5">
        <f t="shared" si="11"/>
        <v>0</v>
      </c>
      <c r="R25" s="32"/>
      <c r="S25" s="5">
        <f t="shared" si="12"/>
        <v>0</v>
      </c>
      <c r="T25" s="32"/>
      <c r="X25" s="52">
        <f t="shared" si="8"/>
        <v>3.84</v>
      </c>
      <c r="Y25" s="52">
        <f t="shared" si="9"/>
        <v>3.021651201522722</v>
      </c>
      <c r="Z25" s="52" t="e">
        <f t="shared" si="10"/>
        <v>#DIV/0!</v>
      </c>
    </row>
    <row r="26" spans="1:26" ht="12.75">
      <c r="A26" s="4">
        <v>6534</v>
      </c>
      <c r="B26" t="s">
        <v>52</v>
      </c>
      <c r="C26" t="s">
        <v>104</v>
      </c>
      <c r="D26" s="1" t="s">
        <v>13</v>
      </c>
      <c r="E26" s="5">
        <f>L!E33</f>
        <v>36.62</v>
      </c>
      <c r="F26" s="5">
        <f t="shared" si="0"/>
        <v>0</v>
      </c>
      <c r="G26" s="32">
        <f>L!G33</f>
        <v>25</v>
      </c>
      <c r="H26" s="5">
        <f t="shared" si="1"/>
        <v>25</v>
      </c>
      <c r="I26" s="5">
        <f>L!I33</f>
        <v>36.21</v>
      </c>
      <c r="J26" s="5">
        <f t="shared" si="2"/>
        <v>3.210000000000001</v>
      </c>
      <c r="K26" s="32">
        <f>L!K33</f>
        <v>15</v>
      </c>
      <c r="L26" s="5">
        <f t="shared" si="3"/>
        <v>18.21</v>
      </c>
      <c r="M26" s="5">
        <f t="shared" si="4"/>
        <v>72.83</v>
      </c>
      <c r="N26" s="5">
        <f t="shared" si="5"/>
        <v>43.21</v>
      </c>
      <c r="O26" s="37">
        <v>23</v>
      </c>
      <c r="P26" s="5"/>
      <c r="Q26" s="5">
        <f t="shared" si="11"/>
        <v>0</v>
      </c>
      <c r="R26" s="32"/>
      <c r="S26" s="5">
        <f t="shared" si="12"/>
        <v>0</v>
      </c>
      <c r="T26" s="37"/>
      <c r="X26" s="52">
        <f t="shared" si="8"/>
        <v>3.9322774440196615</v>
      </c>
      <c r="Y26" s="52">
        <f t="shared" si="9"/>
        <v>3.507318420325877</v>
      </c>
      <c r="Z26" s="52" t="e">
        <f t="shared" si="10"/>
        <v>#DIV/0!</v>
      </c>
    </row>
    <row r="27" spans="1:26" ht="12.75">
      <c r="A27" s="4">
        <v>6533</v>
      </c>
      <c r="B27" t="s">
        <v>6</v>
      </c>
      <c r="C27" t="s">
        <v>103</v>
      </c>
      <c r="D27" s="1" t="s">
        <v>15</v>
      </c>
      <c r="E27" s="5">
        <f>L!E32</f>
        <v>34.94</v>
      </c>
      <c r="F27" s="5">
        <f t="shared" si="0"/>
        <v>0</v>
      </c>
      <c r="G27" s="32">
        <f>L!G32</f>
        <v>0</v>
      </c>
      <c r="H27" s="5">
        <f t="shared" si="1"/>
        <v>0</v>
      </c>
      <c r="I27" s="5">
        <f>L!I32</f>
        <v>0</v>
      </c>
      <c r="J27" s="5">
        <f t="shared" si="2"/>
        <v>0</v>
      </c>
      <c r="K27" s="32">
        <f>L!K32</f>
        <v>100</v>
      </c>
      <c r="L27" s="5">
        <f t="shared" si="3"/>
        <v>100</v>
      </c>
      <c r="M27" s="5">
        <f t="shared" si="4"/>
        <v>34.94</v>
      </c>
      <c r="N27" s="5">
        <f t="shared" si="5"/>
        <v>100</v>
      </c>
      <c r="O27" s="37"/>
      <c r="P27" s="5"/>
      <c r="Q27" s="5">
        <f t="shared" si="11"/>
        <v>0</v>
      </c>
      <c r="R27" s="32"/>
      <c r="S27" s="5">
        <f t="shared" si="12"/>
        <v>0</v>
      </c>
      <c r="T27" s="36"/>
      <c r="X27" s="52">
        <f t="shared" si="8"/>
        <v>4.121350887235261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6523</v>
      </c>
      <c r="B28" s="1" t="s">
        <v>149</v>
      </c>
      <c r="C28" s="1" t="s">
        <v>150</v>
      </c>
      <c r="D28" s="1" t="s">
        <v>15</v>
      </c>
      <c r="E28" s="5">
        <f>L!E23</f>
        <v>33.06</v>
      </c>
      <c r="F28" s="5">
        <f t="shared" si="0"/>
        <v>0</v>
      </c>
      <c r="G28" s="32">
        <f>L!G23</f>
        <v>5</v>
      </c>
      <c r="H28" s="5">
        <f t="shared" si="1"/>
        <v>5</v>
      </c>
      <c r="I28" s="5">
        <f>L!I23</f>
        <v>0</v>
      </c>
      <c r="J28" s="5">
        <f t="shared" si="2"/>
        <v>0</v>
      </c>
      <c r="K28" s="32">
        <f>L!K23</f>
        <v>100</v>
      </c>
      <c r="L28" s="5">
        <f t="shared" si="3"/>
        <v>100</v>
      </c>
      <c r="M28" s="5">
        <f t="shared" si="4"/>
        <v>33.06</v>
      </c>
      <c r="N28" s="5">
        <f t="shared" si="5"/>
        <v>105</v>
      </c>
      <c r="O28" s="37"/>
      <c r="P28" s="5"/>
      <c r="Q28" s="5">
        <f t="shared" si="11"/>
        <v>0</v>
      </c>
      <c r="R28" s="32"/>
      <c r="S28" s="5">
        <f t="shared" si="12"/>
        <v>0</v>
      </c>
      <c r="T28" s="32"/>
      <c r="X28" s="52">
        <f t="shared" si="8"/>
        <v>4.3557168784029034</v>
      </c>
      <c r="Y28" s="52" t="e">
        <f t="shared" si="9"/>
        <v>#DIV/0!</v>
      </c>
      <c r="Z28" s="52" t="e">
        <f t="shared" si="10"/>
        <v>#DIV/0!</v>
      </c>
    </row>
    <row r="29" spans="1:26" s="115" customFormat="1" ht="12.75">
      <c r="A29" s="114">
        <v>6512</v>
      </c>
      <c r="B29" s="115" t="s">
        <v>56</v>
      </c>
      <c r="C29" s="115" t="s">
        <v>67</v>
      </c>
      <c r="D29" s="116" t="s">
        <v>139</v>
      </c>
      <c r="E29" s="117">
        <f>L!E15</f>
        <v>36.94</v>
      </c>
      <c r="F29" s="117">
        <f t="shared" si="0"/>
        <v>0</v>
      </c>
      <c r="G29" s="118">
        <f>L!G15</f>
        <v>5</v>
      </c>
      <c r="H29" s="117">
        <f t="shared" si="1"/>
        <v>5</v>
      </c>
      <c r="I29" s="117">
        <f>L!I15</f>
        <v>0</v>
      </c>
      <c r="J29" s="117">
        <f t="shared" si="2"/>
        <v>0</v>
      </c>
      <c r="K29" s="118">
        <f>L!K15</f>
        <v>100</v>
      </c>
      <c r="L29" s="117">
        <f t="shared" si="3"/>
        <v>100</v>
      </c>
      <c r="M29" s="117">
        <f t="shared" si="4"/>
        <v>36.94</v>
      </c>
      <c r="N29" s="117">
        <f t="shared" si="5"/>
        <v>105</v>
      </c>
      <c r="O29" s="118"/>
      <c r="P29" s="117"/>
      <c r="Q29" s="117">
        <f t="shared" si="11"/>
        <v>0</v>
      </c>
      <c r="R29" s="118"/>
      <c r="S29" s="117">
        <f t="shared" si="12"/>
        <v>0</v>
      </c>
      <c r="T29" s="118"/>
      <c r="X29" s="117">
        <f t="shared" si="8"/>
        <v>3.8982133188955066</v>
      </c>
      <c r="Y29" s="117" t="e">
        <f t="shared" si="9"/>
        <v>#DIV/0!</v>
      </c>
      <c r="Z29" s="117" t="e">
        <f t="shared" si="10"/>
        <v>#DIV/0!</v>
      </c>
    </row>
    <row r="30" spans="1:26" ht="12.75">
      <c r="A30" s="41">
        <v>6525</v>
      </c>
      <c r="B30" t="s">
        <v>120</v>
      </c>
      <c r="C30" t="s">
        <v>283</v>
      </c>
      <c r="D30" s="1" t="s">
        <v>294</v>
      </c>
      <c r="E30" s="5">
        <f>L!E25</f>
        <v>33.59</v>
      </c>
      <c r="F30" s="5">
        <f t="shared" si="0"/>
        <v>0</v>
      </c>
      <c r="G30" s="32">
        <f>L!G25</f>
        <v>10</v>
      </c>
      <c r="H30" s="5">
        <f t="shared" si="1"/>
        <v>10</v>
      </c>
      <c r="I30" s="5">
        <f>L!I25</f>
        <v>0</v>
      </c>
      <c r="J30" s="5">
        <f t="shared" si="2"/>
        <v>0</v>
      </c>
      <c r="K30" s="32">
        <f>L!K25</f>
        <v>100</v>
      </c>
      <c r="L30" s="5">
        <f t="shared" si="3"/>
        <v>100</v>
      </c>
      <c r="M30" s="5">
        <f t="shared" si="4"/>
        <v>33.59</v>
      </c>
      <c r="N30" s="5">
        <f t="shared" si="5"/>
        <v>110</v>
      </c>
      <c r="O30" s="37"/>
      <c r="P30" s="5"/>
      <c r="Q30" s="5">
        <f t="shared" si="11"/>
        <v>0</v>
      </c>
      <c r="R30" s="32"/>
      <c r="S30" s="5">
        <f t="shared" si="12"/>
        <v>0</v>
      </c>
      <c r="T30" s="32"/>
      <c r="X30" s="52">
        <f t="shared" si="8"/>
        <v>4.286990175647514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>
        <v>6532</v>
      </c>
      <c r="B31" s="1" t="s">
        <v>17</v>
      </c>
      <c r="C31" s="1" t="s">
        <v>43</v>
      </c>
      <c r="D31" s="1" t="s">
        <v>305</v>
      </c>
      <c r="E31" s="5">
        <f>L!E31</f>
        <v>0</v>
      </c>
      <c r="F31" s="5">
        <f t="shared" si="0"/>
        <v>0</v>
      </c>
      <c r="G31" s="32">
        <f>L!G31</f>
        <v>120</v>
      </c>
      <c r="H31" s="5">
        <f t="shared" si="1"/>
        <v>120</v>
      </c>
      <c r="I31" s="5">
        <f>L!I31</f>
        <v>33.05</v>
      </c>
      <c r="J31" s="5">
        <f t="shared" si="2"/>
        <v>0.04999999999999716</v>
      </c>
      <c r="K31" s="32">
        <f>L!K31</f>
        <v>20</v>
      </c>
      <c r="L31" s="5">
        <f t="shared" si="3"/>
        <v>20.049999999999997</v>
      </c>
      <c r="M31" s="5">
        <f t="shared" si="4"/>
        <v>33.05</v>
      </c>
      <c r="N31" s="5">
        <f t="shared" si="5"/>
        <v>140.05</v>
      </c>
      <c r="O31" s="37"/>
      <c r="P31" s="5"/>
      <c r="Q31" s="5">
        <f t="shared" si="11"/>
        <v>0</v>
      </c>
      <c r="R31" s="32"/>
      <c r="S31" s="5">
        <f t="shared" si="12"/>
        <v>0</v>
      </c>
      <c r="T31" s="37"/>
      <c r="X31" s="52" t="e">
        <f t="shared" si="8"/>
        <v>#DIV/0!</v>
      </c>
      <c r="Y31" s="52">
        <f t="shared" si="9"/>
        <v>3.8426626323751893</v>
      </c>
      <c r="Z31" s="52" t="e">
        <f t="shared" si="10"/>
        <v>#DIV/0!</v>
      </c>
    </row>
    <row r="32" spans="1:26" ht="12.75">
      <c r="A32" s="4">
        <v>6508</v>
      </c>
      <c r="B32" s="1" t="s">
        <v>257</v>
      </c>
      <c r="C32" s="1" t="s">
        <v>259</v>
      </c>
      <c r="D32" s="1" t="s">
        <v>157</v>
      </c>
      <c r="E32" s="5">
        <f>L!E11</f>
        <v>0</v>
      </c>
      <c r="F32" s="5">
        <f t="shared" si="0"/>
        <v>0</v>
      </c>
      <c r="G32" s="32">
        <f>L!G11</f>
        <v>120</v>
      </c>
      <c r="H32" s="5">
        <f t="shared" si="1"/>
        <v>120</v>
      </c>
      <c r="I32" s="5">
        <f>L!I11</f>
        <v>42.28</v>
      </c>
      <c r="J32" s="5">
        <f t="shared" si="2"/>
        <v>9.280000000000001</v>
      </c>
      <c r="K32" s="32">
        <f>L!K11</f>
        <v>45</v>
      </c>
      <c r="L32" s="5">
        <f t="shared" si="3"/>
        <v>54.28</v>
      </c>
      <c r="M32" s="5">
        <f t="shared" si="4"/>
        <v>42.28</v>
      </c>
      <c r="N32" s="5">
        <f t="shared" si="5"/>
        <v>174.28</v>
      </c>
      <c r="O32" s="37"/>
      <c r="P32" s="5"/>
      <c r="Q32" s="5">
        <f t="shared" si="11"/>
        <v>0</v>
      </c>
      <c r="R32" s="32"/>
      <c r="S32" s="5">
        <f t="shared" si="12"/>
        <v>0</v>
      </c>
      <c r="T32" s="32"/>
      <c r="X32" s="52" t="e">
        <f t="shared" si="8"/>
        <v>#DIV/0!</v>
      </c>
      <c r="Y32" s="52">
        <f t="shared" si="9"/>
        <v>3.0037842951750235</v>
      </c>
      <c r="Z32" s="52" t="e">
        <f t="shared" si="10"/>
        <v>#DIV/0!</v>
      </c>
    </row>
    <row r="33" spans="1:26" ht="12.75">
      <c r="A33" s="4">
        <v>6502</v>
      </c>
      <c r="B33" t="s">
        <v>10</v>
      </c>
      <c r="C33" t="s">
        <v>234</v>
      </c>
      <c r="D33" s="1" t="s">
        <v>305</v>
      </c>
      <c r="E33" s="5">
        <f>L!E5</f>
        <v>0</v>
      </c>
      <c r="F33" s="5">
        <f t="shared" si="0"/>
        <v>0</v>
      </c>
      <c r="G33" s="32">
        <f>L!G5</f>
        <v>120</v>
      </c>
      <c r="H33" s="5">
        <f t="shared" si="1"/>
        <v>120</v>
      </c>
      <c r="I33" s="5">
        <f>L!I5</f>
        <v>0</v>
      </c>
      <c r="J33" s="5">
        <f t="shared" si="2"/>
        <v>0</v>
      </c>
      <c r="K33" s="32">
        <f>L!K5</f>
        <v>100</v>
      </c>
      <c r="L33" s="5">
        <f t="shared" si="3"/>
        <v>100</v>
      </c>
      <c r="M33" s="5">
        <f t="shared" si="4"/>
        <v>0</v>
      </c>
      <c r="N33" s="5">
        <f t="shared" si="5"/>
        <v>220</v>
      </c>
      <c r="P33" s="5"/>
      <c r="Q33" s="5">
        <f t="shared" si="11"/>
        <v>0</v>
      </c>
      <c r="R33" s="32"/>
      <c r="S33" s="5">
        <f t="shared" si="12"/>
        <v>0</v>
      </c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>
        <v>6510</v>
      </c>
      <c r="B34" s="1" t="s">
        <v>206</v>
      </c>
      <c r="C34" s="1" t="s">
        <v>306</v>
      </c>
      <c r="D34" s="1" t="s">
        <v>13</v>
      </c>
      <c r="E34" s="5" t="str">
        <f>L!E13</f>
        <v>дискв</v>
      </c>
      <c r="F34" s="5">
        <f t="shared" si="0"/>
        <v>120</v>
      </c>
      <c r="G34" s="32">
        <f>L!G13</f>
        <v>0</v>
      </c>
      <c r="H34" s="5">
        <f t="shared" si="1"/>
        <v>120</v>
      </c>
      <c r="I34" s="5" t="str">
        <f>L!I13</f>
        <v>дискв</v>
      </c>
      <c r="J34" s="5">
        <f t="shared" si="2"/>
        <v>100</v>
      </c>
      <c r="K34" s="32" t="str">
        <f>L!K13</f>
        <v>дискв</v>
      </c>
      <c r="L34" s="5">
        <f t="shared" si="3"/>
        <v>100</v>
      </c>
      <c r="M34" s="5">
        <f t="shared" si="4"/>
        <v>0</v>
      </c>
      <c r="N34" s="5">
        <f t="shared" si="5"/>
        <v>220</v>
      </c>
      <c r="P34" s="5"/>
      <c r="Q34" s="5">
        <f t="shared" si="11"/>
        <v>0</v>
      </c>
      <c r="R34" s="32"/>
      <c r="S34" s="5">
        <f t="shared" si="12"/>
        <v>0</v>
      </c>
      <c r="X34" s="52" t="e">
        <f t="shared" si="8"/>
        <v>#VALUE!</v>
      </c>
      <c r="Y34" s="52" t="e">
        <f t="shared" si="9"/>
        <v>#VALUE!</v>
      </c>
      <c r="Z34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9" sqref="A29:IV29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27.375" style="0" bestFit="1" customWidth="1"/>
    <col min="4" max="4" width="18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5" width="12.25390625" style="0" customWidth="1"/>
    <col min="26" max="26" width="9.75390625" style="0" customWidth="1"/>
    <col min="28" max="28" width="10.125" style="0" customWidth="1"/>
  </cols>
  <sheetData>
    <row r="1" spans="5:20" ht="12.75"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  <c r="M1" s="31"/>
      <c r="N1" s="31"/>
      <c r="P1" s="124" t="s">
        <v>24</v>
      </c>
      <c r="Q1" s="125"/>
      <c r="R1" s="125"/>
      <c r="S1" s="125"/>
      <c r="T1" s="125"/>
    </row>
    <row r="2" spans="5:26" ht="12.75"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f>Макси!J2</f>
        <v>33</v>
      </c>
      <c r="K2" s="31" t="s">
        <v>110</v>
      </c>
      <c r="L2" s="59">
        <f>Макси!L2</f>
        <v>49</v>
      </c>
      <c r="M2" s="59"/>
      <c r="N2" s="59"/>
      <c r="P2" s="31" t="s">
        <v>109</v>
      </c>
      <c r="Q2" s="57">
        <f>Макси!Q2</f>
        <v>47</v>
      </c>
      <c r="R2" s="58" t="s">
        <v>110</v>
      </c>
      <c r="S2" s="57">
        <f>Макси!S2</f>
        <v>64</v>
      </c>
      <c r="T2" s="57"/>
      <c r="W2" s="6" t="s">
        <v>132</v>
      </c>
      <c r="X2">
        <f>Макси!X2</f>
        <v>144</v>
      </c>
      <c r="Y2">
        <f>Макси!Y2</f>
        <v>127</v>
      </c>
      <c r="Z2">
        <f>Макси!Z2</f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ht="12.75">
      <c r="A4" s="4">
        <v>5525</v>
      </c>
      <c r="B4" s="1" t="s">
        <v>28</v>
      </c>
      <c r="C4" s="1" t="s">
        <v>293</v>
      </c>
      <c r="D4" s="1" t="s">
        <v>7</v>
      </c>
      <c r="E4" s="5">
        <f>М!E27</f>
        <v>0</v>
      </c>
      <c r="F4" s="5">
        <f aca="true" t="shared" si="0" ref="F4:F34">IF(E4=0,0,IF(E4&gt;$H$2,120,IF(E4&lt;$F$2,0,IF($H$2&gt;E4&gt;$F$2,E4-$F$2))))</f>
        <v>0</v>
      </c>
      <c r="G4" s="32">
        <f>М!G27</f>
        <v>120</v>
      </c>
      <c r="H4" s="5">
        <f aca="true" t="shared" si="1" ref="H4:H34">SUM(F4:G4)</f>
        <v>120</v>
      </c>
      <c r="I4" s="5">
        <f>М!I27</f>
        <v>29.6</v>
      </c>
      <c r="J4" s="5">
        <f aca="true" t="shared" si="2" ref="J4:J34">IF(I4=0,0,IF(I4&gt;$L$2,100,IF(I4&lt;$J$2,0,IF($L$2&gt;I4&gt;$J$2,I4-$J$2))))</f>
        <v>0</v>
      </c>
      <c r="K4" s="32">
        <f>М!K27</f>
        <v>0</v>
      </c>
      <c r="L4" s="5">
        <f aca="true" t="shared" si="3" ref="L4:L34">SUM(J4:K4)</f>
        <v>0</v>
      </c>
      <c r="M4" s="5">
        <f aca="true" t="shared" si="4" ref="M4:M34">SUM(E4,I4)</f>
        <v>29.6</v>
      </c>
      <c r="N4" s="5">
        <f aca="true" t="shared" si="5" ref="N4:N34">SUM(H4,L4)</f>
        <v>120</v>
      </c>
      <c r="O4" s="37"/>
      <c r="P4" s="5">
        <v>40.31</v>
      </c>
      <c r="Q4" s="5">
        <f aca="true" t="shared" si="6" ref="Q4:Q16">IF(P4=0,0,IF(P4&gt;$S$2,120,IF(P4&lt;$Q$2,0,IF($S$2&gt;P4&gt;$Q$2,P4-$Q$2))))</f>
        <v>0</v>
      </c>
      <c r="R4" s="32">
        <v>0</v>
      </c>
      <c r="S4" s="5">
        <f aca="true" t="shared" si="7" ref="S4:S16">SUM(Q4:R4)</f>
        <v>0</v>
      </c>
      <c r="T4" s="94">
        <v>1</v>
      </c>
      <c r="X4" s="52" t="e">
        <f>$X$2/E4</f>
        <v>#DIV/0!</v>
      </c>
      <c r="Y4" s="52">
        <f>$Y$2/I4</f>
        <v>4.29054054054054</v>
      </c>
      <c r="Z4" s="52">
        <f>$Z$2/P4</f>
        <v>4.390969982634582</v>
      </c>
    </row>
    <row r="5" spans="1:26" ht="12.75">
      <c r="A5" s="4">
        <v>5526</v>
      </c>
      <c r="B5" s="1" t="s">
        <v>60</v>
      </c>
      <c r="C5" s="1" t="s">
        <v>114</v>
      </c>
      <c r="D5" s="1" t="s">
        <v>14</v>
      </c>
      <c r="E5" s="5">
        <f>М!E28</f>
        <v>32.75</v>
      </c>
      <c r="F5" s="5">
        <f t="shared" si="0"/>
        <v>0</v>
      </c>
      <c r="G5" s="32">
        <f>М!G28</f>
        <v>0</v>
      </c>
      <c r="H5" s="5">
        <f t="shared" si="1"/>
        <v>0</v>
      </c>
      <c r="I5" s="5">
        <f>М!I28</f>
        <v>31.69</v>
      </c>
      <c r="J5" s="5">
        <f t="shared" si="2"/>
        <v>0</v>
      </c>
      <c r="K5" s="32">
        <f>М!K28</f>
        <v>0</v>
      </c>
      <c r="L5" s="5">
        <f t="shared" si="3"/>
        <v>0</v>
      </c>
      <c r="M5" s="5">
        <f t="shared" si="4"/>
        <v>64.44</v>
      </c>
      <c r="N5" s="5">
        <f t="shared" si="5"/>
        <v>0</v>
      </c>
      <c r="O5" s="94">
        <v>1</v>
      </c>
      <c r="P5" s="5">
        <v>41.22</v>
      </c>
      <c r="Q5" s="5">
        <f t="shared" si="6"/>
        <v>0</v>
      </c>
      <c r="R5" s="32">
        <v>0</v>
      </c>
      <c r="S5" s="5">
        <f t="shared" si="7"/>
        <v>0</v>
      </c>
      <c r="T5" s="106">
        <v>2</v>
      </c>
      <c r="X5" s="52">
        <f aca="true" t="shared" si="8" ref="X5:X34">$X$2/E5</f>
        <v>4.396946564885496</v>
      </c>
      <c r="Y5" s="52">
        <f aca="true" t="shared" si="9" ref="Y5:Y34">$Y$2/I5</f>
        <v>4.007573366992742</v>
      </c>
      <c r="Z5" s="52">
        <f aca="true" t="shared" si="10" ref="Z5:Z34">$Z$2/P5</f>
        <v>4.294032023289665</v>
      </c>
    </row>
    <row r="6" spans="1:26" ht="12.75">
      <c r="A6" s="4">
        <v>5529</v>
      </c>
      <c r="B6" s="1" t="s">
        <v>199</v>
      </c>
      <c r="C6" s="1" t="s">
        <v>213</v>
      </c>
      <c r="D6" s="1" t="s">
        <v>96</v>
      </c>
      <c r="E6" s="5">
        <f>М!E31</f>
        <v>32.72</v>
      </c>
      <c r="F6" s="5">
        <f t="shared" si="0"/>
        <v>0</v>
      </c>
      <c r="G6" s="32">
        <f>М!G31</f>
        <v>0</v>
      </c>
      <c r="H6" s="5">
        <f t="shared" si="1"/>
        <v>0</v>
      </c>
      <c r="I6" s="5">
        <f>М!I31</f>
        <v>33.99</v>
      </c>
      <c r="J6" s="5">
        <f t="shared" si="2"/>
        <v>0.990000000000002</v>
      </c>
      <c r="K6" s="32">
        <f>М!K31</f>
        <v>0</v>
      </c>
      <c r="L6" s="5">
        <f t="shared" si="3"/>
        <v>0.990000000000002</v>
      </c>
      <c r="M6" s="5">
        <f t="shared" si="4"/>
        <v>66.71000000000001</v>
      </c>
      <c r="N6" s="5">
        <f t="shared" si="5"/>
        <v>0.990000000000002</v>
      </c>
      <c r="O6" s="94">
        <v>3</v>
      </c>
      <c r="P6" s="5">
        <v>41.97</v>
      </c>
      <c r="Q6" s="5">
        <f t="shared" si="6"/>
        <v>0</v>
      </c>
      <c r="R6" s="32">
        <v>0</v>
      </c>
      <c r="S6" s="5">
        <f t="shared" si="7"/>
        <v>0</v>
      </c>
      <c r="T6" s="94">
        <v>3</v>
      </c>
      <c r="X6" s="52">
        <f t="shared" si="8"/>
        <v>4.400977995110025</v>
      </c>
      <c r="Y6" s="52">
        <f t="shared" si="9"/>
        <v>3.736393056781406</v>
      </c>
      <c r="Z6" s="52">
        <f t="shared" si="10"/>
        <v>4.2172980700500355</v>
      </c>
    </row>
    <row r="7" spans="1:26" ht="12.75">
      <c r="A7" s="4">
        <v>5519</v>
      </c>
      <c r="B7" s="1" t="s">
        <v>94</v>
      </c>
      <c r="C7" s="1" t="s">
        <v>220</v>
      </c>
      <c r="D7" s="1" t="s">
        <v>136</v>
      </c>
      <c r="E7" s="5">
        <f>М!E21</f>
        <v>35.78</v>
      </c>
      <c r="F7" s="5">
        <f t="shared" si="0"/>
        <v>0</v>
      </c>
      <c r="G7" s="32">
        <f>М!G21</f>
        <v>10</v>
      </c>
      <c r="H7" s="5">
        <f t="shared" si="1"/>
        <v>10</v>
      </c>
      <c r="I7" s="5">
        <f>М!I21</f>
        <v>32.31</v>
      </c>
      <c r="J7" s="5">
        <f t="shared" si="2"/>
        <v>0</v>
      </c>
      <c r="K7" s="32">
        <f>М!K21</f>
        <v>0</v>
      </c>
      <c r="L7" s="5">
        <f t="shared" si="3"/>
        <v>0</v>
      </c>
      <c r="M7" s="5">
        <f t="shared" si="4"/>
        <v>68.09</v>
      </c>
      <c r="N7" s="5">
        <f t="shared" si="5"/>
        <v>10</v>
      </c>
      <c r="O7" s="94">
        <v>6</v>
      </c>
      <c r="P7" s="5">
        <v>41.97</v>
      </c>
      <c r="Q7" s="5">
        <f t="shared" si="6"/>
        <v>0</v>
      </c>
      <c r="R7" s="32">
        <v>0</v>
      </c>
      <c r="S7" s="5">
        <f t="shared" si="7"/>
        <v>0</v>
      </c>
      <c r="T7" s="94">
        <v>3</v>
      </c>
      <c r="X7" s="52">
        <f t="shared" si="8"/>
        <v>4.0245947456679705</v>
      </c>
      <c r="Y7" s="52">
        <f t="shared" si="9"/>
        <v>3.9306716186939026</v>
      </c>
      <c r="Z7" s="52">
        <f t="shared" si="10"/>
        <v>4.2172980700500355</v>
      </c>
    </row>
    <row r="8" spans="1:26" s="115" customFormat="1" ht="12.75">
      <c r="A8" s="114">
        <v>5501</v>
      </c>
      <c r="B8" s="115" t="s">
        <v>165</v>
      </c>
      <c r="C8" s="115" t="s">
        <v>115</v>
      </c>
      <c r="D8" s="116" t="s">
        <v>152</v>
      </c>
      <c r="E8" s="117">
        <f>М!E4</f>
        <v>34.09</v>
      </c>
      <c r="F8" s="117">
        <f t="shared" si="0"/>
        <v>0</v>
      </c>
      <c r="G8" s="118">
        <f>М!G4</f>
        <v>10</v>
      </c>
      <c r="H8" s="117">
        <f t="shared" si="1"/>
        <v>10</v>
      </c>
      <c r="I8" s="117">
        <f>М!I4</f>
        <v>32.66</v>
      </c>
      <c r="J8" s="117">
        <f t="shared" si="2"/>
        <v>0</v>
      </c>
      <c r="K8" s="118">
        <f>М!K4</f>
        <v>5</v>
      </c>
      <c r="L8" s="117">
        <f t="shared" si="3"/>
        <v>5</v>
      </c>
      <c r="M8" s="117">
        <f t="shared" si="4"/>
        <v>66.75</v>
      </c>
      <c r="N8" s="117">
        <f t="shared" si="5"/>
        <v>15</v>
      </c>
      <c r="O8" s="119">
        <v>10</v>
      </c>
      <c r="P8" s="117">
        <v>43.19</v>
      </c>
      <c r="Q8" s="117">
        <f t="shared" si="6"/>
        <v>0</v>
      </c>
      <c r="R8" s="118">
        <v>0</v>
      </c>
      <c r="S8" s="117">
        <f t="shared" si="7"/>
        <v>0</v>
      </c>
      <c r="T8" s="120">
        <v>5</v>
      </c>
      <c r="X8" s="117">
        <f t="shared" si="8"/>
        <v>4.224112643003813</v>
      </c>
      <c r="Y8" s="117">
        <f t="shared" si="9"/>
        <v>3.888548683404777</v>
      </c>
      <c r="Z8" s="117">
        <f t="shared" si="10"/>
        <v>4.098170872887243</v>
      </c>
    </row>
    <row r="9" spans="1:26" ht="12.75">
      <c r="A9" s="41">
        <v>5502</v>
      </c>
      <c r="B9" t="s">
        <v>57</v>
      </c>
      <c r="C9" t="s">
        <v>58</v>
      </c>
      <c r="D9" s="1" t="s">
        <v>71</v>
      </c>
      <c r="E9" s="5">
        <f>М!E5</f>
        <v>38.47</v>
      </c>
      <c r="F9" s="5">
        <f t="shared" si="0"/>
        <v>0</v>
      </c>
      <c r="G9" s="32">
        <f>М!G5</f>
        <v>0</v>
      </c>
      <c r="H9" s="5">
        <f t="shared" si="1"/>
        <v>0</v>
      </c>
      <c r="I9" s="5">
        <f>М!I5</f>
        <v>36.61</v>
      </c>
      <c r="J9" s="5">
        <f t="shared" si="2"/>
        <v>3.6099999999999994</v>
      </c>
      <c r="K9" s="32">
        <f>М!K5</f>
        <v>0</v>
      </c>
      <c r="L9" s="5">
        <f t="shared" si="3"/>
        <v>3.6099999999999994</v>
      </c>
      <c r="M9" s="5">
        <f t="shared" si="4"/>
        <v>75.08</v>
      </c>
      <c r="N9" s="5">
        <f t="shared" si="5"/>
        <v>3.6099999999999994</v>
      </c>
      <c r="O9" s="94">
        <v>4</v>
      </c>
      <c r="P9" s="5">
        <v>50.1</v>
      </c>
      <c r="Q9" s="5">
        <f t="shared" si="6"/>
        <v>3.1000000000000014</v>
      </c>
      <c r="R9" s="32">
        <v>0</v>
      </c>
      <c r="S9" s="5">
        <f t="shared" si="7"/>
        <v>3.1000000000000014</v>
      </c>
      <c r="T9" s="37">
        <v>6</v>
      </c>
      <c r="X9" s="52">
        <f t="shared" si="8"/>
        <v>3.7431765011697427</v>
      </c>
      <c r="Y9" s="52">
        <f t="shared" si="9"/>
        <v>3.4689975416552854</v>
      </c>
      <c r="Z9" s="52">
        <f t="shared" si="10"/>
        <v>3.532934131736527</v>
      </c>
    </row>
    <row r="10" spans="1:26" ht="12.75">
      <c r="A10" s="41">
        <v>5504</v>
      </c>
      <c r="B10" t="s">
        <v>92</v>
      </c>
      <c r="C10" t="s">
        <v>111</v>
      </c>
      <c r="D10" s="1" t="s">
        <v>14</v>
      </c>
      <c r="E10" s="5">
        <f>М!E7</f>
        <v>33.57</v>
      </c>
      <c r="F10" s="5">
        <f t="shared" si="0"/>
        <v>0</v>
      </c>
      <c r="G10" s="32">
        <f>М!G7</f>
        <v>10</v>
      </c>
      <c r="H10" s="5">
        <f t="shared" si="1"/>
        <v>10</v>
      </c>
      <c r="I10" s="5">
        <f>М!I7</f>
        <v>32.17</v>
      </c>
      <c r="J10" s="5">
        <f t="shared" si="2"/>
        <v>0</v>
      </c>
      <c r="K10" s="32">
        <f>М!K7</f>
        <v>5</v>
      </c>
      <c r="L10" s="5">
        <f t="shared" si="3"/>
        <v>5</v>
      </c>
      <c r="M10" s="5">
        <f t="shared" si="4"/>
        <v>65.74000000000001</v>
      </c>
      <c r="N10" s="5">
        <f t="shared" si="5"/>
        <v>15</v>
      </c>
      <c r="O10" s="94">
        <v>9</v>
      </c>
      <c r="P10" s="5">
        <v>41.75</v>
      </c>
      <c r="Q10" s="5">
        <f t="shared" si="6"/>
        <v>0</v>
      </c>
      <c r="R10" s="32">
        <v>5</v>
      </c>
      <c r="S10" s="5">
        <f t="shared" si="7"/>
        <v>5</v>
      </c>
      <c r="T10" s="107">
        <v>7</v>
      </c>
      <c r="X10" s="52">
        <f t="shared" si="8"/>
        <v>4.289544235924933</v>
      </c>
      <c r="Y10" s="52">
        <f t="shared" si="9"/>
        <v>3.9477774323904256</v>
      </c>
      <c r="Z10" s="52">
        <f t="shared" si="10"/>
        <v>4.2395209580838324</v>
      </c>
    </row>
    <row r="11" spans="1:26" ht="12.75">
      <c r="A11" s="4">
        <v>5532</v>
      </c>
      <c r="B11" s="1" t="s">
        <v>11</v>
      </c>
      <c r="C11" s="1" t="s">
        <v>243</v>
      </c>
      <c r="D11" s="1" t="s">
        <v>27</v>
      </c>
      <c r="E11" s="5">
        <f>М!E34</f>
        <v>33</v>
      </c>
      <c r="F11" s="5">
        <f t="shared" si="0"/>
        <v>0</v>
      </c>
      <c r="G11" s="32">
        <f>М!G34</f>
        <v>10</v>
      </c>
      <c r="H11" s="5">
        <f t="shared" si="1"/>
        <v>10</v>
      </c>
      <c r="I11" s="5">
        <f>М!I34</f>
        <v>32</v>
      </c>
      <c r="J11" s="5">
        <f t="shared" si="2"/>
        <v>0</v>
      </c>
      <c r="K11" s="32">
        <f>М!K34</f>
        <v>5</v>
      </c>
      <c r="L11" s="5">
        <f t="shared" si="3"/>
        <v>5</v>
      </c>
      <c r="M11" s="5">
        <f t="shared" si="4"/>
        <v>65</v>
      </c>
      <c r="N11" s="5">
        <f t="shared" si="5"/>
        <v>15</v>
      </c>
      <c r="O11" s="94">
        <v>8</v>
      </c>
      <c r="P11" s="5">
        <v>42.75</v>
      </c>
      <c r="Q11" s="5">
        <f t="shared" si="6"/>
        <v>0</v>
      </c>
      <c r="R11" s="32">
        <v>5</v>
      </c>
      <c r="S11" s="5">
        <f t="shared" si="7"/>
        <v>5</v>
      </c>
      <c r="T11" s="36">
        <v>8</v>
      </c>
      <c r="X11" s="52">
        <f t="shared" si="8"/>
        <v>4.363636363636363</v>
      </c>
      <c r="Y11" s="52">
        <f t="shared" si="9"/>
        <v>3.96875</v>
      </c>
      <c r="Z11" s="52">
        <f t="shared" si="10"/>
        <v>4.140350877192983</v>
      </c>
    </row>
    <row r="12" spans="1:26" s="109" customFormat="1" ht="12.75">
      <c r="A12" s="108">
        <v>5523</v>
      </c>
      <c r="B12" s="110" t="s">
        <v>56</v>
      </c>
      <c r="C12" s="110" t="s">
        <v>112</v>
      </c>
      <c r="D12" s="110" t="s">
        <v>151</v>
      </c>
      <c r="E12" s="111">
        <f>М!E25</f>
        <v>36.59</v>
      </c>
      <c r="F12" s="111">
        <f t="shared" si="0"/>
        <v>0</v>
      </c>
      <c r="G12" s="112">
        <f>М!G25</f>
        <v>15</v>
      </c>
      <c r="H12" s="111">
        <f t="shared" si="1"/>
        <v>15</v>
      </c>
      <c r="I12" s="111">
        <f>М!I25</f>
        <v>34.64</v>
      </c>
      <c r="J12" s="111">
        <f t="shared" si="2"/>
        <v>1.6400000000000006</v>
      </c>
      <c r="K12" s="112">
        <f>М!K25</f>
        <v>0</v>
      </c>
      <c r="L12" s="111">
        <f t="shared" si="3"/>
        <v>1.6400000000000006</v>
      </c>
      <c r="M12" s="111">
        <f t="shared" si="4"/>
        <v>71.23</v>
      </c>
      <c r="N12" s="111">
        <f t="shared" si="5"/>
        <v>16.64</v>
      </c>
      <c r="O12" s="113">
        <v>11</v>
      </c>
      <c r="P12" s="111">
        <v>50.77</v>
      </c>
      <c r="Q12" s="111">
        <f t="shared" si="6"/>
        <v>3.770000000000003</v>
      </c>
      <c r="R12" s="112">
        <v>5</v>
      </c>
      <c r="S12" s="111">
        <f t="shared" si="7"/>
        <v>8.770000000000003</v>
      </c>
      <c r="T12" s="112">
        <v>9</v>
      </c>
      <c r="X12" s="111">
        <f t="shared" si="8"/>
        <v>3.935501503142935</v>
      </c>
      <c r="Y12" s="111">
        <f t="shared" si="9"/>
        <v>3.6662817551963047</v>
      </c>
      <c r="Z12" s="111">
        <f t="shared" si="10"/>
        <v>3.486310813472523</v>
      </c>
    </row>
    <row r="13" spans="1:26" ht="12.75">
      <c r="A13" s="4">
        <v>5508</v>
      </c>
      <c r="B13" s="1" t="s">
        <v>42</v>
      </c>
      <c r="C13" s="1" t="s">
        <v>148</v>
      </c>
      <c r="D13" s="1" t="s">
        <v>12</v>
      </c>
      <c r="E13" s="5">
        <f>М!E11</f>
        <v>35.06</v>
      </c>
      <c r="F13" s="5">
        <f t="shared" si="0"/>
        <v>0</v>
      </c>
      <c r="G13" s="32">
        <f>М!G11</f>
        <v>0</v>
      </c>
      <c r="H13" s="5">
        <f t="shared" si="1"/>
        <v>0</v>
      </c>
      <c r="I13" s="5">
        <f>М!I11</f>
        <v>32.76</v>
      </c>
      <c r="J13" s="5">
        <f t="shared" si="2"/>
        <v>0</v>
      </c>
      <c r="K13" s="32">
        <f>М!K11</f>
        <v>0</v>
      </c>
      <c r="L13" s="5">
        <f t="shared" si="3"/>
        <v>0</v>
      </c>
      <c r="M13" s="5">
        <f t="shared" si="4"/>
        <v>67.82</v>
      </c>
      <c r="N13" s="5">
        <f t="shared" si="5"/>
        <v>0</v>
      </c>
      <c r="O13" s="94">
        <v>2</v>
      </c>
      <c r="P13" s="5">
        <v>51.59</v>
      </c>
      <c r="Q13" s="5">
        <f t="shared" si="6"/>
        <v>4.590000000000003</v>
      </c>
      <c r="R13" s="32">
        <v>5</v>
      </c>
      <c r="S13" s="5">
        <f t="shared" si="7"/>
        <v>9.590000000000003</v>
      </c>
      <c r="T13" s="32">
        <v>10</v>
      </c>
      <c r="X13" s="52">
        <f t="shared" si="8"/>
        <v>4.107244723331432</v>
      </c>
      <c r="Y13" s="52">
        <f t="shared" si="9"/>
        <v>3.876678876678877</v>
      </c>
      <c r="Z13" s="52">
        <f t="shared" si="10"/>
        <v>3.430897460748207</v>
      </c>
    </row>
    <row r="14" spans="1:26" ht="12.75">
      <c r="A14" s="4">
        <v>5511</v>
      </c>
      <c r="B14" s="1" t="s">
        <v>29</v>
      </c>
      <c r="C14" s="1" t="s">
        <v>228</v>
      </c>
      <c r="D14" s="1" t="s">
        <v>13</v>
      </c>
      <c r="E14" s="5">
        <f>М!E14</f>
        <v>39.68</v>
      </c>
      <c r="F14" s="5">
        <f t="shared" si="0"/>
        <v>0.6799999999999997</v>
      </c>
      <c r="G14" s="32">
        <f>М!G14</f>
        <v>15</v>
      </c>
      <c r="H14" s="5">
        <f t="shared" si="1"/>
        <v>15.68</v>
      </c>
      <c r="I14" s="5">
        <f>М!I14</f>
        <v>34.24</v>
      </c>
      <c r="J14" s="5">
        <f t="shared" si="2"/>
        <v>1.240000000000002</v>
      </c>
      <c r="K14" s="32">
        <f>М!K14</f>
        <v>0</v>
      </c>
      <c r="L14" s="5">
        <f t="shared" si="3"/>
        <v>1.240000000000002</v>
      </c>
      <c r="M14" s="5">
        <f t="shared" si="4"/>
        <v>73.92</v>
      </c>
      <c r="N14" s="5">
        <f t="shared" si="5"/>
        <v>16.92</v>
      </c>
      <c r="O14" s="94">
        <v>12</v>
      </c>
      <c r="P14" s="5">
        <v>49</v>
      </c>
      <c r="Q14" s="5">
        <f t="shared" si="6"/>
        <v>2</v>
      </c>
      <c r="R14" s="32">
        <v>10</v>
      </c>
      <c r="S14" s="5">
        <f t="shared" si="7"/>
        <v>12</v>
      </c>
      <c r="T14" s="32">
        <v>11</v>
      </c>
      <c r="U14" s="5"/>
      <c r="V14" s="5"/>
      <c r="W14" s="5"/>
      <c r="X14" s="52">
        <f t="shared" si="8"/>
        <v>3.629032258064516</v>
      </c>
      <c r="Y14" s="52">
        <f t="shared" si="9"/>
        <v>3.70911214953271</v>
      </c>
      <c r="Z14" s="52">
        <f t="shared" si="10"/>
        <v>3.6122448979591835</v>
      </c>
    </row>
    <row r="15" spans="1:26" ht="12.75">
      <c r="A15" s="4">
        <v>5528</v>
      </c>
      <c r="B15" s="1" t="s">
        <v>57</v>
      </c>
      <c r="C15" s="1" t="s">
        <v>160</v>
      </c>
      <c r="D15" s="1" t="s">
        <v>70</v>
      </c>
      <c r="E15" s="5">
        <f>М!E30</f>
        <v>32.9</v>
      </c>
      <c r="F15" s="5">
        <f t="shared" si="0"/>
        <v>0</v>
      </c>
      <c r="G15" s="32">
        <f>М!G30</f>
        <v>10</v>
      </c>
      <c r="H15" s="5">
        <f t="shared" si="1"/>
        <v>10</v>
      </c>
      <c r="I15" s="5">
        <f>М!I30</f>
        <v>31.68</v>
      </c>
      <c r="J15" s="5">
        <f t="shared" si="2"/>
        <v>0</v>
      </c>
      <c r="K15" s="32">
        <f>М!K30</f>
        <v>0</v>
      </c>
      <c r="L15" s="5">
        <f t="shared" si="3"/>
        <v>0</v>
      </c>
      <c r="M15" s="5">
        <f t="shared" si="4"/>
        <v>64.58</v>
      </c>
      <c r="N15" s="5">
        <f t="shared" si="5"/>
        <v>10</v>
      </c>
      <c r="O15" s="94">
        <v>5</v>
      </c>
      <c r="P15" s="5"/>
      <c r="Q15" s="5">
        <f t="shared" si="6"/>
        <v>0</v>
      </c>
      <c r="R15" s="32">
        <v>120</v>
      </c>
      <c r="S15" s="5">
        <f t="shared" si="7"/>
        <v>120</v>
      </c>
      <c r="T15" s="33"/>
      <c r="X15" s="52">
        <f t="shared" si="8"/>
        <v>4.376899696048633</v>
      </c>
      <c r="Y15" s="52">
        <f t="shared" si="9"/>
        <v>4.008838383838384</v>
      </c>
      <c r="Z15" s="52" t="e">
        <f t="shared" si="10"/>
        <v>#DIV/0!</v>
      </c>
    </row>
    <row r="16" spans="1:26" ht="12.75">
      <c r="A16" s="4">
        <v>5531</v>
      </c>
      <c r="B16" s="1" t="s">
        <v>44</v>
      </c>
      <c r="C16" s="1" t="s">
        <v>153</v>
      </c>
      <c r="D16" s="1" t="s">
        <v>66</v>
      </c>
      <c r="E16" s="5">
        <f>М!E33</f>
        <v>32.75</v>
      </c>
      <c r="F16" s="5">
        <f t="shared" si="0"/>
        <v>0</v>
      </c>
      <c r="G16" s="32">
        <f>М!G33</f>
        <v>0</v>
      </c>
      <c r="H16" s="5">
        <f t="shared" si="1"/>
        <v>0</v>
      </c>
      <c r="I16" s="5">
        <f>М!I33</f>
        <v>38.36</v>
      </c>
      <c r="J16" s="5">
        <f t="shared" si="2"/>
        <v>5.359999999999999</v>
      </c>
      <c r="K16" s="32">
        <f>М!K33</f>
        <v>5</v>
      </c>
      <c r="L16" s="5">
        <f t="shared" si="3"/>
        <v>10.36</v>
      </c>
      <c r="M16" s="5">
        <f t="shared" si="4"/>
        <v>71.11</v>
      </c>
      <c r="N16" s="5">
        <f t="shared" si="5"/>
        <v>10.36</v>
      </c>
      <c r="O16" s="94">
        <v>7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6"/>
      <c r="X16" s="52">
        <f>$X$2/E16</f>
        <v>4.396946564885496</v>
      </c>
      <c r="Y16" s="52">
        <f>$Y$2/I16</f>
        <v>3.310740354535975</v>
      </c>
      <c r="Z16" s="52" t="e">
        <f>$Z$2/P16</f>
        <v>#DIV/0!</v>
      </c>
    </row>
    <row r="17" spans="1:26" ht="12.75">
      <c r="A17" s="4">
        <v>5507</v>
      </c>
      <c r="B17" s="1" t="s">
        <v>53</v>
      </c>
      <c r="C17" s="1" t="s">
        <v>116</v>
      </c>
      <c r="D17" s="1" t="s">
        <v>69</v>
      </c>
      <c r="E17" s="5">
        <f>М!E10</f>
        <v>41.69</v>
      </c>
      <c r="F17" s="5">
        <f t="shared" si="0"/>
        <v>2.6899999999999977</v>
      </c>
      <c r="G17" s="32">
        <f>М!G10</f>
        <v>10</v>
      </c>
      <c r="H17" s="5">
        <f t="shared" si="1"/>
        <v>12.689999999999998</v>
      </c>
      <c r="I17" s="5">
        <f>М!I10</f>
        <v>33</v>
      </c>
      <c r="J17" s="5">
        <f t="shared" si="2"/>
        <v>0</v>
      </c>
      <c r="K17" s="32">
        <f>М!K10</f>
        <v>5</v>
      </c>
      <c r="L17" s="5">
        <f t="shared" si="3"/>
        <v>5</v>
      </c>
      <c r="M17" s="5">
        <f t="shared" si="4"/>
        <v>74.69</v>
      </c>
      <c r="N17" s="5">
        <f t="shared" si="5"/>
        <v>17.689999999999998</v>
      </c>
      <c r="O17" s="37">
        <v>13</v>
      </c>
      <c r="P17" s="5"/>
      <c r="Q17" s="5">
        <f aca="true" t="shared" si="11" ref="Q17:Q34">IF(P17=0,0,IF(P17&gt;$S$2,120,IF(P17&lt;$Q$2,0,IF($S$2&gt;P17&gt;$Q$2,P17-$Q$2))))</f>
        <v>0</v>
      </c>
      <c r="R17" s="32"/>
      <c r="S17" s="5">
        <f aca="true" t="shared" si="12" ref="S17:S34">SUM(Q17:R17)</f>
        <v>0</v>
      </c>
      <c r="T17" s="32"/>
      <c r="X17" s="52">
        <f t="shared" si="8"/>
        <v>3.454065723195011</v>
      </c>
      <c r="Y17" s="52">
        <f t="shared" si="9"/>
        <v>3.8484848484848486</v>
      </c>
      <c r="Z17" s="52" t="e">
        <f t="shared" si="10"/>
        <v>#DIV/0!</v>
      </c>
    </row>
    <row r="18" spans="1:26" ht="12.75">
      <c r="A18" s="4">
        <v>5505</v>
      </c>
      <c r="B18" s="1" t="s">
        <v>205</v>
      </c>
      <c r="C18" s="1" t="s">
        <v>223</v>
      </c>
      <c r="D18" s="1" t="s">
        <v>224</v>
      </c>
      <c r="E18" s="5">
        <f>М!E8</f>
        <v>34.1</v>
      </c>
      <c r="F18" s="5">
        <f t="shared" si="0"/>
        <v>0</v>
      </c>
      <c r="G18" s="32">
        <f>М!G8</f>
        <v>5</v>
      </c>
      <c r="H18" s="5">
        <f t="shared" si="1"/>
        <v>5</v>
      </c>
      <c r="I18" s="5">
        <f>М!I8</f>
        <v>40.8</v>
      </c>
      <c r="J18" s="5">
        <f t="shared" si="2"/>
        <v>7.799999999999997</v>
      </c>
      <c r="K18" s="32">
        <f>М!K8</f>
        <v>5</v>
      </c>
      <c r="L18" s="5">
        <f t="shared" si="3"/>
        <v>12.799999999999997</v>
      </c>
      <c r="M18" s="5">
        <f t="shared" si="4"/>
        <v>74.9</v>
      </c>
      <c r="N18" s="5">
        <f t="shared" si="5"/>
        <v>17.799999999999997</v>
      </c>
      <c r="O18" s="37">
        <v>14</v>
      </c>
      <c r="P18" s="5"/>
      <c r="Q18" s="5">
        <f t="shared" si="11"/>
        <v>0</v>
      </c>
      <c r="R18" s="32"/>
      <c r="S18" s="5">
        <f t="shared" si="12"/>
        <v>0</v>
      </c>
      <c r="T18" s="37"/>
      <c r="X18" s="52">
        <f t="shared" si="8"/>
        <v>4.222873900293255</v>
      </c>
      <c r="Y18" s="52">
        <f t="shared" si="9"/>
        <v>3.1127450980392157</v>
      </c>
      <c r="Z18" s="52" t="e">
        <f t="shared" si="10"/>
        <v>#DIV/0!</v>
      </c>
    </row>
    <row r="19" spans="1:26" ht="12.75">
      <c r="A19" s="4">
        <v>5503</v>
      </c>
      <c r="B19" s="1" t="s">
        <v>140</v>
      </c>
      <c r="C19" s="1" t="s">
        <v>141</v>
      </c>
      <c r="D19" s="1" t="s">
        <v>309</v>
      </c>
      <c r="E19" s="5">
        <f>М!E6</f>
        <v>41.12</v>
      </c>
      <c r="F19" s="5">
        <f t="shared" si="0"/>
        <v>2.1199999999999974</v>
      </c>
      <c r="G19" s="32">
        <f>М!G6</f>
        <v>15</v>
      </c>
      <c r="H19" s="5">
        <f t="shared" si="1"/>
        <v>17.119999999999997</v>
      </c>
      <c r="I19" s="5">
        <f>М!I6</f>
        <v>35.53</v>
      </c>
      <c r="J19" s="5">
        <f t="shared" si="2"/>
        <v>2.530000000000001</v>
      </c>
      <c r="K19" s="32">
        <f>М!K6</f>
        <v>0</v>
      </c>
      <c r="L19" s="5">
        <f t="shared" si="3"/>
        <v>2.530000000000001</v>
      </c>
      <c r="M19" s="5">
        <f t="shared" si="4"/>
        <v>76.65</v>
      </c>
      <c r="N19" s="5">
        <f t="shared" si="5"/>
        <v>19.65</v>
      </c>
      <c r="O19" s="37">
        <v>15</v>
      </c>
      <c r="P19" s="5"/>
      <c r="Q19" s="5">
        <f t="shared" si="11"/>
        <v>0</v>
      </c>
      <c r="R19" s="32"/>
      <c r="S19" s="5">
        <f t="shared" si="12"/>
        <v>0</v>
      </c>
      <c r="T19" s="32"/>
      <c r="X19" s="52">
        <f t="shared" si="8"/>
        <v>3.5019455252918292</v>
      </c>
      <c r="Y19" s="52">
        <f t="shared" si="9"/>
        <v>3.5744441317196736</v>
      </c>
      <c r="Z19" s="52" t="e">
        <f t="shared" si="10"/>
        <v>#DIV/0!</v>
      </c>
    </row>
    <row r="20" spans="1:26" ht="12.75">
      <c r="A20" s="4">
        <v>5506</v>
      </c>
      <c r="B20" s="1" t="s">
        <v>118</v>
      </c>
      <c r="C20" s="1" t="s">
        <v>154</v>
      </c>
      <c r="D20" s="1" t="s">
        <v>66</v>
      </c>
      <c r="E20" s="5">
        <f>М!E9</f>
        <v>32.53</v>
      </c>
      <c r="F20" s="5">
        <f t="shared" si="0"/>
        <v>0</v>
      </c>
      <c r="G20" s="32">
        <f>М!G9</f>
        <v>20</v>
      </c>
      <c r="H20" s="5">
        <f t="shared" si="1"/>
        <v>20</v>
      </c>
      <c r="I20" s="5">
        <f>М!I9</f>
        <v>34.58</v>
      </c>
      <c r="J20" s="5">
        <f t="shared" si="2"/>
        <v>1.5799999999999983</v>
      </c>
      <c r="K20" s="32">
        <f>М!K9</f>
        <v>0</v>
      </c>
      <c r="L20" s="5">
        <f t="shared" si="3"/>
        <v>1.5799999999999983</v>
      </c>
      <c r="M20" s="5">
        <f t="shared" si="4"/>
        <v>67.11</v>
      </c>
      <c r="N20" s="5">
        <f t="shared" si="5"/>
        <v>21.58</v>
      </c>
      <c r="O20" s="37">
        <v>16</v>
      </c>
      <c r="P20" s="5"/>
      <c r="Q20" s="5">
        <f t="shared" si="11"/>
        <v>0</v>
      </c>
      <c r="R20" s="32"/>
      <c r="S20" s="5">
        <f t="shared" si="12"/>
        <v>0</v>
      </c>
      <c r="T20" s="32"/>
      <c r="X20" s="52">
        <f t="shared" si="8"/>
        <v>4.4266830617891175</v>
      </c>
      <c r="Y20" s="52">
        <f t="shared" si="9"/>
        <v>3.672643146327357</v>
      </c>
      <c r="Z20" s="52" t="e">
        <f t="shared" si="10"/>
        <v>#DIV/0!</v>
      </c>
    </row>
    <row r="21" spans="1:26" ht="12.75">
      <c r="A21" s="4">
        <v>5517</v>
      </c>
      <c r="B21" t="s">
        <v>46</v>
      </c>
      <c r="C21" t="s">
        <v>227</v>
      </c>
      <c r="D21" s="1" t="s">
        <v>13</v>
      </c>
      <c r="E21" s="5">
        <f>М!E19</f>
        <v>36.65</v>
      </c>
      <c r="F21" s="5">
        <f t="shared" si="0"/>
        <v>0</v>
      </c>
      <c r="G21" s="32">
        <f>М!G19</f>
        <v>10</v>
      </c>
      <c r="H21" s="5">
        <f t="shared" si="1"/>
        <v>10</v>
      </c>
      <c r="I21" s="5">
        <f>М!I19</f>
        <v>41.65</v>
      </c>
      <c r="J21" s="5">
        <f t="shared" si="2"/>
        <v>8.649999999999999</v>
      </c>
      <c r="K21" s="32">
        <f>М!K19</f>
        <v>5</v>
      </c>
      <c r="L21" s="5">
        <f t="shared" si="3"/>
        <v>13.649999999999999</v>
      </c>
      <c r="M21" s="5">
        <f t="shared" si="4"/>
        <v>78.3</v>
      </c>
      <c r="N21" s="5">
        <f t="shared" si="5"/>
        <v>23.65</v>
      </c>
      <c r="O21" s="37">
        <v>17</v>
      </c>
      <c r="P21" s="5"/>
      <c r="Q21" s="5">
        <f t="shared" si="11"/>
        <v>0</v>
      </c>
      <c r="R21" s="32"/>
      <c r="S21" s="5">
        <f t="shared" si="12"/>
        <v>0</v>
      </c>
      <c r="T21" s="33"/>
      <c r="X21" s="52">
        <f t="shared" si="8"/>
        <v>3.9290586630286497</v>
      </c>
      <c r="Y21" s="52">
        <f t="shared" si="9"/>
        <v>3.04921968787515</v>
      </c>
      <c r="Z21" s="52" t="e">
        <f t="shared" si="10"/>
        <v>#DIV/0!</v>
      </c>
    </row>
    <row r="22" spans="1:26" ht="12.75">
      <c r="A22" s="4">
        <v>5514</v>
      </c>
      <c r="B22" t="s">
        <v>53</v>
      </c>
      <c r="C22" t="s">
        <v>255</v>
      </c>
      <c r="D22" s="1" t="s">
        <v>71</v>
      </c>
      <c r="E22" s="5">
        <f>М!E16</f>
        <v>39.81</v>
      </c>
      <c r="F22" s="5">
        <f t="shared" si="0"/>
        <v>0.8100000000000023</v>
      </c>
      <c r="G22" s="32">
        <f>М!G16</f>
        <v>10</v>
      </c>
      <c r="H22" s="5">
        <f t="shared" si="1"/>
        <v>10.810000000000002</v>
      </c>
      <c r="I22" s="5">
        <f>М!I16</f>
        <v>37.2</v>
      </c>
      <c r="J22" s="5">
        <f t="shared" si="2"/>
        <v>4.200000000000003</v>
      </c>
      <c r="K22" s="32">
        <f>М!K16</f>
        <v>10</v>
      </c>
      <c r="L22" s="5">
        <f t="shared" si="3"/>
        <v>14.200000000000003</v>
      </c>
      <c r="M22" s="5">
        <f t="shared" si="4"/>
        <v>77.01</v>
      </c>
      <c r="N22" s="5">
        <f t="shared" si="5"/>
        <v>25.010000000000005</v>
      </c>
      <c r="O22" s="37">
        <v>18</v>
      </c>
      <c r="P22" s="5"/>
      <c r="Q22" s="5">
        <f t="shared" si="11"/>
        <v>0</v>
      </c>
      <c r="R22" s="32"/>
      <c r="S22" s="5">
        <f t="shared" si="12"/>
        <v>0</v>
      </c>
      <c r="T22" s="32"/>
      <c r="X22" s="52">
        <f t="shared" si="8"/>
        <v>3.6171816126601355</v>
      </c>
      <c r="Y22" s="52">
        <f t="shared" si="9"/>
        <v>3.4139784946236555</v>
      </c>
      <c r="Z22" s="52" t="e">
        <f t="shared" si="10"/>
        <v>#DIV/0!</v>
      </c>
    </row>
    <row r="23" spans="1:26" s="109" customFormat="1" ht="12.75">
      <c r="A23" s="108">
        <v>5516</v>
      </c>
      <c r="B23" s="110" t="s">
        <v>290</v>
      </c>
      <c r="C23" s="110" t="s">
        <v>291</v>
      </c>
      <c r="D23" s="110" t="s">
        <v>151</v>
      </c>
      <c r="E23" s="111">
        <f>М!E18</f>
        <v>35.28</v>
      </c>
      <c r="F23" s="111">
        <f t="shared" si="0"/>
        <v>0</v>
      </c>
      <c r="G23" s="112">
        <f>М!G18</f>
        <v>5</v>
      </c>
      <c r="H23" s="111">
        <f t="shared" si="1"/>
        <v>5</v>
      </c>
      <c r="I23" s="111">
        <f>М!I18</f>
        <v>39.25</v>
      </c>
      <c r="J23" s="111">
        <f t="shared" si="2"/>
        <v>6.25</v>
      </c>
      <c r="K23" s="112">
        <f>М!K18</f>
        <v>15</v>
      </c>
      <c r="L23" s="111">
        <f t="shared" si="3"/>
        <v>21.25</v>
      </c>
      <c r="M23" s="111">
        <f t="shared" si="4"/>
        <v>74.53</v>
      </c>
      <c r="N23" s="111">
        <f t="shared" si="5"/>
        <v>26.25</v>
      </c>
      <c r="O23" s="112">
        <v>19</v>
      </c>
      <c r="P23" s="111"/>
      <c r="Q23" s="111">
        <f t="shared" si="11"/>
        <v>0</v>
      </c>
      <c r="R23" s="112"/>
      <c r="S23" s="111">
        <f t="shared" si="12"/>
        <v>0</v>
      </c>
      <c r="T23" s="121"/>
      <c r="U23" s="111"/>
      <c r="V23" s="111"/>
      <c r="W23" s="111"/>
      <c r="X23" s="111">
        <f t="shared" si="8"/>
        <v>4.081632653061225</v>
      </c>
      <c r="Y23" s="111">
        <f t="shared" si="9"/>
        <v>3.2356687898089174</v>
      </c>
      <c r="Z23" s="111" t="e">
        <f t="shared" si="10"/>
        <v>#DIV/0!</v>
      </c>
    </row>
    <row r="24" spans="1:26" ht="12.75">
      <c r="A24" s="4">
        <v>5524</v>
      </c>
      <c r="B24" s="1" t="s">
        <v>155</v>
      </c>
      <c r="C24" s="1" t="s">
        <v>156</v>
      </c>
      <c r="D24" s="1" t="s">
        <v>64</v>
      </c>
      <c r="E24" s="5">
        <f>М!E26</f>
        <v>35.81</v>
      </c>
      <c r="F24" s="5">
        <f t="shared" si="0"/>
        <v>0</v>
      </c>
      <c r="G24" s="32">
        <f>М!G26</f>
        <v>10</v>
      </c>
      <c r="H24" s="5">
        <f t="shared" si="1"/>
        <v>10</v>
      </c>
      <c r="I24" s="5">
        <f>М!I26</f>
        <v>38.08</v>
      </c>
      <c r="J24" s="5">
        <f t="shared" si="2"/>
        <v>5.079999999999998</v>
      </c>
      <c r="K24" s="32">
        <f>М!K26</f>
        <v>15</v>
      </c>
      <c r="L24" s="5">
        <f t="shared" si="3"/>
        <v>20.08</v>
      </c>
      <c r="M24" s="5">
        <f t="shared" si="4"/>
        <v>73.89</v>
      </c>
      <c r="N24" s="5">
        <f t="shared" si="5"/>
        <v>30.08</v>
      </c>
      <c r="O24" s="37">
        <v>20</v>
      </c>
      <c r="P24" s="5"/>
      <c r="Q24" s="5">
        <f t="shared" si="11"/>
        <v>0</v>
      </c>
      <c r="R24" s="32"/>
      <c r="S24" s="5">
        <f t="shared" si="12"/>
        <v>0</v>
      </c>
      <c r="T24" s="32"/>
      <c r="X24" s="52">
        <f t="shared" si="8"/>
        <v>4.021223122032952</v>
      </c>
      <c r="Y24" s="52">
        <f t="shared" si="9"/>
        <v>3.3350840336134455</v>
      </c>
      <c r="Z24" s="52" t="e">
        <f t="shared" si="10"/>
        <v>#DIV/0!</v>
      </c>
    </row>
    <row r="25" spans="1:26" ht="12.75">
      <c r="A25" s="4">
        <v>5509</v>
      </c>
      <c r="B25" s="1" t="s">
        <v>155</v>
      </c>
      <c r="C25" s="1" t="s">
        <v>214</v>
      </c>
      <c r="D25" s="1" t="s">
        <v>113</v>
      </c>
      <c r="E25" s="5">
        <f>М!E12</f>
        <v>41.75</v>
      </c>
      <c r="F25" s="5">
        <f t="shared" si="0"/>
        <v>2.75</v>
      </c>
      <c r="G25" s="32">
        <f>М!G12</f>
        <v>10</v>
      </c>
      <c r="H25" s="5">
        <f t="shared" si="1"/>
        <v>12.75</v>
      </c>
      <c r="I25" s="5">
        <f>М!I12</f>
        <v>39.81</v>
      </c>
      <c r="J25" s="5">
        <f t="shared" si="2"/>
        <v>6.810000000000002</v>
      </c>
      <c r="K25" s="32">
        <f>М!K12</f>
        <v>15</v>
      </c>
      <c r="L25" s="5">
        <f t="shared" si="3"/>
        <v>21.810000000000002</v>
      </c>
      <c r="M25" s="5">
        <f t="shared" si="4"/>
        <v>81.56</v>
      </c>
      <c r="N25" s="5">
        <f t="shared" si="5"/>
        <v>34.56</v>
      </c>
      <c r="O25" s="37">
        <v>21</v>
      </c>
      <c r="P25" s="5"/>
      <c r="Q25" s="5">
        <f t="shared" si="11"/>
        <v>0</v>
      </c>
      <c r="R25" s="32"/>
      <c r="S25" s="5">
        <f t="shared" si="12"/>
        <v>0</v>
      </c>
      <c r="T25" s="32"/>
      <c r="X25" s="52">
        <f t="shared" si="8"/>
        <v>3.4491017964071857</v>
      </c>
      <c r="Y25" s="52">
        <f t="shared" si="9"/>
        <v>3.190153227832203</v>
      </c>
      <c r="Z25" s="52" t="e">
        <f t="shared" si="10"/>
        <v>#DIV/0!</v>
      </c>
    </row>
    <row r="26" spans="1:26" ht="12.75">
      <c r="A26" s="41">
        <v>5518</v>
      </c>
      <c r="B26" t="s">
        <v>260</v>
      </c>
      <c r="C26" t="s">
        <v>261</v>
      </c>
      <c r="D26" s="1" t="s">
        <v>97</v>
      </c>
      <c r="E26" s="5">
        <f>М!E20</f>
        <v>37.59</v>
      </c>
      <c r="F26" s="5">
        <f t="shared" si="0"/>
        <v>0</v>
      </c>
      <c r="G26" s="32">
        <f>М!G20</f>
        <v>30</v>
      </c>
      <c r="H26" s="5">
        <f t="shared" si="1"/>
        <v>30</v>
      </c>
      <c r="I26" s="5">
        <f>М!I20</f>
        <v>41.58</v>
      </c>
      <c r="J26" s="5">
        <f t="shared" si="2"/>
        <v>8.579999999999998</v>
      </c>
      <c r="K26" s="32">
        <f>М!K20</f>
        <v>20</v>
      </c>
      <c r="L26" s="5">
        <f t="shared" si="3"/>
        <v>28.58</v>
      </c>
      <c r="M26" s="5">
        <f t="shared" si="4"/>
        <v>79.17</v>
      </c>
      <c r="N26" s="5">
        <f t="shared" si="5"/>
        <v>58.58</v>
      </c>
      <c r="O26" s="37">
        <v>22</v>
      </c>
      <c r="P26" s="5"/>
      <c r="Q26" s="5">
        <f t="shared" si="11"/>
        <v>0</v>
      </c>
      <c r="R26" s="32"/>
      <c r="S26" s="5">
        <f t="shared" si="12"/>
        <v>0</v>
      </c>
      <c r="T26" s="36"/>
      <c r="X26" s="52">
        <f t="shared" si="8"/>
        <v>3.830806065442937</v>
      </c>
      <c r="Y26" s="52">
        <f t="shared" si="9"/>
        <v>3.0543530543530544</v>
      </c>
      <c r="Z26" s="52" t="e">
        <f t="shared" si="10"/>
        <v>#DIV/0!</v>
      </c>
    </row>
    <row r="27" spans="1:26" ht="12.75">
      <c r="A27" s="41">
        <v>5521</v>
      </c>
      <c r="B27" t="s">
        <v>124</v>
      </c>
      <c r="C27" t="s">
        <v>226</v>
      </c>
      <c r="D27" s="1" t="s">
        <v>136</v>
      </c>
      <c r="E27" s="5">
        <f>М!E23</f>
        <v>36.07</v>
      </c>
      <c r="F27" s="5">
        <f t="shared" si="0"/>
        <v>0</v>
      </c>
      <c r="G27" s="32">
        <f>М!G23</f>
        <v>0</v>
      </c>
      <c r="H27" s="5">
        <f t="shared" si="1"/>
        <v>0</v>
      </c>
      <c r="I27" s="5">
        <f>М!I23</f>
        <v>0</v>
      </c>
      <c r="J27" s="5">
        <f t="shared" si="2"/>
        <v>0</v>
      </c>
      <c r="K27" s="32">
        <f>М!K23</f>
        <v>100</v>
      </c>
      <c r="L27" s="5">
        <f t="shared" si="3"/>
        <v>100</v>
      </c>
      <c r="M27" s="5">
        <f t="shared" si="4"/>
        <v>36.07</v>
      </c>
      <c r="N27" s="5">
        <f t="shared" si="5"/>
        <v>100</v>
      </c>
      <c r="O27" s="37"/>
      <c r="P27" s="5"/>
      <c r="Q27" s="5">
        <f t="shared" si="11"/>
        <v>0</v>
      </c>
      <c r="R27" s="32"/>
      <c r="S27" s="5">
        <f t="shared" si="12"/>
        <v>0</v>
      </c>
      <c r="T27" s="32"/>
      <c r="X27" s="52">
        <f t="shared" si="8"/>
        <v>3.9922373163293594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5515</v>
      </c>
      <c r="B28" s="1" t="s">
        <v>237</v>
      </c>
      <c r="C28" s="1" t="s">
        <v>238</v>
      </c>
      <c r="D28" s="1" t="s">
        <v>224</v>
      </c>
      <c r="E28" s="5">
        <f>М!E17</f>
        <v>35.06</v>
      </c>
      <c r="F28" s="5">
        <f t="shared" si="0"/>
        <v>0</v>
      </c>
      <c r="G28" s="32">
        <f>М!G17</f>
        <v>10</v>
      </c>
      <c r="H28" s="5">
        <f t="shared" si="1"/>
        <v>10</v>
      </c>
      <c r="I28" s="5">
        <f>М!I17</f>
        <v>0</v>
      </c>
      <c r="J28" s="5">
        <f t="shared" si="2"/>
        <v>0</v>
      </c>
      <c r="K28" s="32">
        <f>М!K17</f>
        <v>100</v>
      </c>
      <c r="L28" s="5">
        <f t="shared" si="3"/>
        <v>100</v>
      </c>
      <c r="M28" s="5">
        <f t="shared" si="4"/>
        <v>35.06</v>
      </c>
      <c r="N28" s="5">
        <f t="shared" si="5"/>
        <v>110</v>
      </c>
      <c r="O28" s="37"/>
      <c r="P28" s="5"/>
      <c r="Q28" s="5">
        <f t="shared" si="11"/>
        <v>0</v>
      </c>
      <c r="R28" s="32"/>
      <c r="S28" s="5">
        <f t="shared" si="12"/>
        <v>0</v>
      </c>
      <c r="T28" s="32"/>
      <c r="X28" s="52">
        <f t="shared" si="8"/>
        <v>4.107244723331432</v>
      </c>
      <c r="Y28" s="52" t="e">
        <f t="shared" si="9"/>
        <v>#DIV/0!</v>
      </c>
      <c r="Z28" s="52" t="e">
        <f t="shared" si="10"/>
        <v>#DIV/0!</v>
      </c>
    </row>
    <row r="29" spans="1:26" s="109" customFormat="1" ht="12.75">
      <c r="A29" s="108">
        <v>5513</v>
      </c>
      <c r="B29" s="110" t="s">
        <v>169</v>
      </c>
      <c r="C29" s="110" t="s">
        <v>159</v>
      </c>
      <c r="D29" s="110" t="s">
        <v>152</v>
      </c>
      <c r="E29" s="111">
        <f>М!E15</f>
        <v>0</v>
      </c>
      <c r="F29" s="111">
        <f t="shared" si="0"/>
        <v>0</v>
      </c>
      <c r="G29" s="112">
        <f>М!G15</f>
        <v>120</v>
      </c>
      <c r="H29" s="111">
        <f t="shared" si="1"/>
        <v>120</v>
      </c>
      <c r="I29" s="111">
        <f>М!I15</f>
        <v>34.78</v>
      </c>
      <c r="J29" s="111">
        <f t="shared" si="2"/>
        <v>1.7800000000000011</v>
      </c>
      <c r="K29" s="112">
        <f>М!K15</f>
        <v>0</v>
      </c>
      <c r="L29" s="111">
        <f t="shared" si="3"/>
        <v>1.7800000000000011</v>
      </c>
      <c r="M29" s="111">
        <f t="shared" si="4"/>
        <v>34.78</v>
      </c>
      <c r="N29" s="111">
        <f t="shared" si="5"/>
        <v>121.78</v>
      </c>
      <c r="O29" s="112"/>
      <c r="P29" s="111"/>
      <c r="Q29" s="111">
        <f t="shared" si="11"/>
        <v>0</v>
      </c>
      <c r="R29" s="112"/>
      <c r="S29" s="111">
        <f t="shared" si="12"/>
        <v>0</v>
      </c>
      <c r="T29" s="112"/>
      <c r="X29" s="111" t="e">
        <f t="shared" si="8"/>
        <v>#DIV/0!</v>
      </c>
      <c r="Y29" s="111">
        <f t="shared" si="9"/>
        <v>3.6515238642898216</v>
      </c>
      <c r="Z29" s="111" t="e">
        <f t="shared" si="10"/>
        <v>#DIV/0!</v>
      </c>
    </row>
    <row r="30" spans="1:26" ht="12.75">
      <c r="A30" s="4">
        <v>5520</v>
      </c>
      <c r="B30" s="1" t="s">
        <v>17</v>
      </c>
      <c r="C30" s="1" t="s">
        <v>208</v>
      </c>
      <c r="D30" s="1" t="s">
        <v>310</v>
      </c>
      <c r="E30" s="5">
        <f>М!E22</f>
        <v>0</v>
      </c>
      <c r="F30" s="5">
        <f t="shared" si="0"/>
        <v>0</v>
      </c>
      <c r="G30" s="32">
        <f>М!G22</f>
        <v>120</v>
      </c>
      <c r="H30" s="5">
        <f t="shared" si="1"/>
        <v>120</v>
      </c>
      <c r="I30" s="5">
        <f>М!I22</f>
        <v>38.08</v>
      </c>
      <c r="J30" s="5">
        <f t="shared" si="2"/>
        <v>5.079999999999998</v>
      </c>
      <c r="K30" s="32">
        <f>М!K22</f>
        <v>10</v>
      </c>
      <c r="L30" s="5">
        <f t="shared" si="3"/>
        <v>15.079999999999998</v>
      </c>
      <c r="M30" s="5">
        <f t="shared" si="4"/>
        <v>38.08</v>
      </c>
      <c r="N30" s="5">
        <f t="shared" si="5"/>
        <v>135.07999999999998</v>
      </c>
      <c r="O30" s="37"/>
      <c r="P30" s="5"/>
      <c r="Q30" s="5">
        <f t="shared" si="11"/>
        <v>0</v>
      </c>
      <c r="R30" s="32"/>
      <c r="S30" s="5">
        <f t="shared" si="12"/>
        <v>0</v>
      </c>
      <c r="T30" s="37"/>
      <c r="X30" s="52" t="e">
        <f t="shared" si="8"/>
        <v>#DIV/0!</v>
      </c>
      <c r="Y30" s="52">
        <f t="shared" si="9"/>
        <v>3.3350840336134455</v>
      </c>
      <c r="Z30" s="52" t="e">
        <f t="shared" si="10"/>
        <v>#DIV/0!</v>
      </c>
    </row>
    <row r="31" spans="1:26" ht="12.75">
      <c r="A31" s="4">
        <v>5527</v>
      </c>
      <c r="B31" s="1" t="s">
        <v>92</v>
      </c>
      <c r="C31" s="1" t="s">
        <v>311</v>
      </c>
      <c r="D31" s="1" t="s">
        <v>13</v>
      </c>
      <c r="E31" s="5">
        <f>М!E29</f>
        <v>0</v>
      </c>
      <c r="F31" s="5">
        <f t="shared" si="0"/>
        <v>0</v>
      </c>
      <c r="G31" s="32">
        <f>М!G29</f>
        <v>120</v>
      </c>
      <c r="H31" s="5">
        <f t="shared" si="1"/>
        <v>120</v>
      </c>
      <c r="I31" s="5">
        <f>М!I29</f>
        <v>41.65</v>
      </c>
      <c r="J31" s="5">
        <f t="shared" si="2"/>
        <v>8.649999999999999</v>
      </c>
      <c r="K31" s="32">
        <f>М!K29</f>
        <v>20</v>
      </c>
      <c r="L31" s="5">
        <f t="shared" si="3"/>
        <v>28.65</v>
      </c>
      <c r="M31" s="5">
        <f t="shared" si="4"/>
        <v>41.65</v>
      </c>
      <c r="N31" s="5">
        <f t="shared" si="5"/>
        <v>148.65</v>
      </c>
      <c r="P31" s="5"/>
      <c r="Q31" s="5">
        <f t="shared" si="11"/>
        <v>0</v>
      </c>
      <c r="R31" s="32"/>
      <c r="S31" s="5">
        <f t="shared" si="12"/>
        <v>0</v>
      </c>
      <c r="X31" s="52" t="e">
        <f t="shared" si="8"/>
        <v>#DIV/0!</v>
      </c>
      <c r="Y31" s="52">
        <f t="shared" si="9"/>
        <v>3.04921968787515</v>
      </c>
      <c r="Z31" s="52" t="e">
        <f t="shared" si="10"/>
        <v>#DIV/0!</v>
      </c>
    </row>
    <row r="32" spans="1:26" ht="12.75">
      <c r="A32" s="4">
        <v>5522</v>
      </c>
      <c r="B32" s="1" t="s">
        <v>167</v>
      </c>
      <c r="C32" s="1" t="s">
        <v>262</v>
      </c>
      <c r="D32" s="1" t="s">
        <v>97</v>
      </c>
      <c r="E32" s="5">
        <f>М!E24</f>
        <v>0</v>
      </c>
      <c r="F32" s="5">
        <f t="shared" si="0"/>
        <v>0</v>
      </c>
      <c r="G32" s="32">
        <f>М!G24</f>
        <v>120</v>
      </c>
      <c r="H32" s="5">
        <f t="shared" si="1"/>
        <v>120</v>
      </c>
      <c r="I32" s="5">
        <f>М!I24</f>
        <v>0</v>
      </c>
      <c r="J32" s="5">
        <f t="shared" si="2"/>
        <v>0</v>
      </c>
      <c r="K32" s="32">
        <f>М!K24</f>
        <v>100</v>
      </c>
      <c r="L32" s="5">
        <f t="shared" si="3"/>
        <v>100</v>
      </c>
      <c r="M32" s="5">
        <f t="shared" si="4"/>
        <v>0</v>
      </c>
      <c r="N32" s="5">
        <f t="shared" si="5"/>
        <v>220</v>
      </c>
      <c r="P32" s="5"/>
      <c r="Q32" s="5">
        <f t="shared" si="11"/>
        <v>0</v>
      </c>
      <c r="R32" s="32"/>
      <c r="S32" s="5">
        <f t="shared" si="12"/>
        <v>0</v>
      </c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">
        <v>5530</v>
      </c>
      <c r="B33" s="1" t="s">
        <v>45</v>
      </c>
      <c r="C33" s="1" t="s">
        <v>250</v>
      </c>
      <c r="D33" s="1" t="s">
        <v>117</v>
      </c>
      <c r="E33" s="5">
        <f>М!E32</f>
        <v>0</v>
      </c>
      <c r="F33" s="5">
        <f t="shared" si="0"/>
        <v>0</v>
      </c>
      <c r="G33" s="32">
        <f>М!G32</f>
        <v>120</v>
      </c>
      <c r="H33" s="5">
        <f t="shared" si="1"/>
        <v>120</v>
      </c>
      <c r="I33" s="5">
        <f>М!I32</f>
        <v>0</v>
      </c>
      <c r="J33" s="5">
        <f t="shared" si="2"/>
        <v>0</v>
      </c>
      <c r="K33" s="32">
        <f>М!K32</f>
        <v>100</v>
      </c>
      <c r="L33" s="5">
        <f t="shared" si="3"/>
        <v>100</v>
      </c>
      <c r="M33" s="5">
        <f t="shared" si="4"/>
        <v>0</v>
      </c>
      <c r="N33" s="5">
        <f t="shared" si="5"/>
        <v>220</v>
      </c>
      <c r="P33" s="5"/>
      <c r="Q33" s="5">
        <f t="shared" si="11"/>
        <v>0</v>
      </c>
      <c r="R33" s="32"/>
      <c r="S33" s="5">
        <f t="shared" si="12"/>
        <v>0</v>
      </c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>
        <v>5510</v>
      </c>
      <c r="B34" s="1" t="s">
        <v>34</v>
      </c>
      <c r="C34" s="1" t="s">
        <v>35</v>
      </c>
      <c r="D34" s="1" t="s">
        <v>48</v>
      </c>
      <c r="E34" s="5">
        <f>М!E13</f>
        <v>67.65</v>
      </c>
      <c r="F34" s="5">
        <f t="shared" si="0"/>
        <v>120</v>
      </c>
      <c r="G34" s="32"/>
      <c r="H34" s="5">
        <f t="shared" si="1"/>
        <v>120</v>
      </c>
      <c r="I34" s="5" t="str">
        <f>М!I13</f>
        <v>н/я</v>
      </c>
      <c r="J34" s="5">
        <f t="shared" si="2"/>
        <v>100</v>
      </c>
      <c r="K34" s="32">
        <f>М!K13</f>
        <v>0</v>
      </c>
      <c r="L34" s="5">
        <f t="shared" si="3"/>
        <v>100</v>
      </c>
      <c r="M34" s="5">
        <f t="shared" si="4"/>
        <v>67.65</v>
      </c>
      <c r="N34" s="5">
        <f t="shared" si="5"/>
        <v>220</v>
      </c>
      <c r="P34" s="5"/>
      <c r="Q34" s="5">
        <f t="shared" si="11"/>
        <v>0</v>
      </c>
      <c r="R34" s="32"/>
      <c r="S34" s="5">
        <f t="shared" si="12"/>
        <v>0</v>
      </c>
      <c r="X34" s="52">
        <f t="shared" si="8"/>
        <v>2.12860310421286</v>
      </c>
      <c r="Y34" s="52" t="e">
        <f t="shared" si="9"/>
        <v>#VALUE!</v>
      </c>
      <c r="Z34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5" sqref="E25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8.125" style="1" bestFit="1" customWidth="1"/>
    <col min="6" max="6" width="10.75390625" style="0" customWidth="1"/>
    <col min="10" max="10" width="9.625" style="0" customWidth="1"/>
    <col min="17" max="17" width="10.25390625" style="0" customWidth="1"/>
    <col min="24" max="25" width="12.25390625" style="0" customWidth="1"/>
    <col min="26" max="26" width="10.125" style="0" customWidth="1"/>
    <col min="28" max="28" width="10.125" style="0" customWidth="1"/>
  </cols>
  <sheetData>
    <row r="1" spans="5:20" ht="12.75"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  <c r="M1" s="31"/>
      <c r="N1" s="31"/>
      <c r="P1" s="124" t="s">
        <v>24</v>
      </c>
      <c r="Q1" s="125"/>
      <c r="R1" s="125"/>
      <c r="S1" s="125"/>
      <c r="T1" s="125"/>
    </row>
    <row r="2" spans="5:26" ht="12.75"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f>Макси!J2</f>
        <v>33</v>
      </c>
      <c r="K2" s="31" t="s">
        <v>110</v>
      </c>
      <c r="L2" s="59">
        <f>Макси!L2</f>
        <v>49</v>
      </c>
      <c r="M2" s="59"/>
      <c r="N2" s="59"/>
      <c r="P2" s="31" t="s">
        <v>109</v>
      </c>
      <c r="Q2" s="57">
        <f>Макси!Q2</f>
        <v>47</v>
      </c>
      <c r="R2" s="58" t="s">
        <v>110</v>
      </c>
      <c r="S2" s="57">
        <f>Макси!S2</f>
        <v>64</v>
      </c>
      <c r="T2" s="57"/>
      <c r="W2" s="6" t="s">
        <v>132</v>
      </c>
      <c r="X2">
        <f>Макси!X2</f>
        <v>144</v>
      </c>
      <c r="Y2">
        <f>Макси!Y2</f>
        <v>127</v>
      </c>
      <c r="Z2">
        <f>Макси!Z2</f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s="7" customFormat="1" ht="12.75">
      <c r="A4" s="60">
        <v>4028</v>
      </c>
      <c r="B4" t="s">
        <v>45</v>
      </c>
      <c r="C4" t="s">
        <v>86</v>
      </c>
      <c r="D4" s="1" t="s">
        <v>32</v>
      </c>
      <c r="E4" s="5">
        <f>S!E29</f>
        <v>37.31</v>
      </c>
      <c r="F4" s="5">
        <f aca="true" t="shared" si="0" ref="F4:F49">IF(E4=0,0,IF(E4&gt;$H$2,120,IF(E4&lt;$F$2,0,IF($H$2&gt;E4&gt;$F$2,E4-$F$2))))</f>
        <v>0</v>
      </c>
      <c r="G4" s="32">
        <f>S!G29</f>
        <v>0</v>
      </c>
      <c r="H4" s="52">
        <f aca="true" t="shared" si="1" ref="H4:H49">SUM(F4:G4)</f>
        <v>0</v>
      </c>
      <c r="I4" s="5">
        <f>S!I29</f>
        <v>36.34</v>
      </c>
      <c r="J4" s="5">
        <f aca="true" t="shared" si="2" ref="J4:J49">IF(I4=0,0,IF(I4&gt;$L$2,100,IF(I4&lt;$J$2,0,IF($L$2&gt;I4&gt;$J$2,I4-$J$2))))</f>
        <v>3.3400000000000034</v>
      </c>
      <c r="K4" s="32">
        <f>S!K29</f>
        <v>5</v>
      </c>
      <c r="L4" s="5">
        <f aca="true" t="shared" si="3" ref="L4:L49">SUM(J4:K4)</f>
        <v>8.340000000000003</v>
      </c>
      <c r="M4" s="5">
        <f aca="true" t="shared" si="4" ref="M4:M49">SUM(E4,I4)</f>
        <v>73.65</v>
      </c>
      <c r="N4" s="5">
        <f aca="true" t="shared" si="5" ref="N4:N49">SUM(H4,L4)</f>
        <v>8.340000000000003</v>
      </c>
      <c r="O4" s="94">
        <v>17</v>
      </c>
      <c r="P4" s="5">
        <v>43.03</v>
      </c>
      <c r="Q4" s="5">
        <f aca="true" t="shared" si="6" ref="Q4:Q22">IF(P4=0,0,IF(P4&gt;$S$2,120,IF(P4&lt;$Q$2,0,IF($S$2&gt;P4&gt;$Q$2,P4-$Q$2))))</f>
        <v>0</v>
      </c>
      <c r="R4" s="32">
        <v>0</v>
      </c>
      <c r="S4" s="52">
        <f aca="true" t="shared" si="7" ref="S4:S43">SUM(Q4:R4)</f>
        <v>0</v>
      </c>
      <c r="T4" s="94">
        <v>1</v>
      </c>
      <c r="X4" s="52">
        <f>$X$2/E4</f>
        <v>3.859555079067274</v>
      </c>
      <c r="Y4" s="52">
        <f>$Y$2/I4</f>
        <v>3.4947716015410015</v>
      </c>
      <c r="Z4" s="52">
        <f>$Z$2/P4</f>
        <v>4.1134092493609105</v>
      </c>
    </row>
    <row r="5" spans="1:26" ht="12.75">
      <c r="A5" s="60">
        <v>4031</v>
      </c>
      <c r="B5" t="s">
        <v>251</v>
      </c>
      <c r="C5" t="s">
        <v>252</v>
      </c>
      <c r="D5" s="1" t="s">
        <v>117</v>
      </c>
      <c r="E5" s="5">
        <f>S!E32</f>
        <v>37.34</v>
      </c>
      <c r="F5" s="5">
        <f t="shared" si="0"/>
        <v>0</v>
      </c>
      <c r="G5" s="32">
        <f>S!G32</f>
        <v>5</v>
      </c>
      <c r="H5" s="52">
        <f t="shared" si="1"/>
        <v>5</v>
      </c>
      <c r="I5" s="5">
        <f>S!I32</f>
        <v>33.9</v>
      </c>
      <c r="J5" s="5">
        <f t="shared" si="2"/>
        <v>0.8999999999999986</v>
      </c>
      <c r="K5" s="32">
        <f>S!K32</f>
        <v>0</v>
      </c>
      <c r="L5" s="5">
        <f t="shared" si="3"/>
        <v>0.8999999999999986</v>
      </c>
      <c r="M5" s="5">
        <f t="shared" si="4"/>
        <v>71.24000000000001</v>
      </c>
      <c r="N5" s="5">
        <f t="shared" si="5"/>
        <v>5.899999999999999</v>
      </c>
      <c r="O5" s="94">
        <v>10</v>
      </c>
      <c r="P5" s="5">
        <v>43.94</v>
      </c>
      <c r="Q5" s="5">
        <f t="shared" si="6"/>
        <v>0</v>
      </c>
      <c r="R5" s="32">
        <v>0</v>
      </c>
      <c r="S5" s="52">
        <f t="shared" si="7"/>
        <v>0</v>
      </c>
      <c r="T5" s="94">
        <v>2</v>
      </c>
      <c r="X5" s="52">
        <f aca="true" t="shared" si="8" ref="X5:X41">$X$2/E5</f>
        <v>3.85645420460632</v>
      </c>
      <c r="Y5" s="52">
        <f aca="true" t="shared" si="9" ref="Y5:Y41">$Y$2/I5</f>
        <v>3.746312684365782</v>
      </c>
      <c r="Z5" s="52">
        <f aca="true" t="shared" si="10" ref="Z5:Z41">$Z$2/P5</f>
        <v>4.028220300409649</v>
      </c>
    </row>
    <row r="6" spans="1:26" ht="12.75">
      <c r="A6" s="60">
        <v>4035</v>
      </c>
      <c r="B6" s="1" t="s">
        <v>30</v>
      </c>
      <c r="C6" s="1" t="s">
        <v>125</v>
      </c>
      <c r="D6" s="1" t="s">
        <v>7</v>
      </c>
      <c r="E6" s="5">
        <f>S!E36</f>
        <v>36.16</v>
      </c>
      <c r="F6" s="5">
        <f t="shared" si="0"/>
        <v>0</v>
      </c>
      <c r="G6" s="32">
        <f>S!G36</f>
        <v>0</v>
      </c>
      <c r="H6" s="52">
        <f t="shared" si="1"/>
        <v>0</v>
      </c>
      <c r="I6" s="5">
        <f>S!I36</f>
        <v>36.97</v>
      </c>
      <c r="J6" s="5">
        <f t="shared" si="2"/>
        <v>3.969999999999999</v>
      </c>
      <c r="K6" s="32">
        <f>S!K36</f>
        <v>0</v>
      </c>
      <c r="L6" s="5">
        <f t="shared" si="3"/>
        <v>3.969999999999999</v>
      </c>
      <c r="M6" s="5">
        <f t="shared" si="4"/>
        <v>73.13</v>
      </c>
      <c r="N6" s="5">
        <f t="shared" si="5"/>
        <v>3.969999999999999</v>
      </c>
      <c r="O6" s="94">
        <v>5</v>
      </c>
      <c r="P6" s="5">
        <v>44.54</v>
      </c>
      <c r="Q6" s="5">
        <f t="shared" si="6"/>
        <v>0</v>
      </c>
      <c r="R6" s="32">
        <v>0</v>
      </c>
      <c r="S6" s="52">
        <f t="shared" si="7"/>
        <v>0</v>
      </c>
      <c r="T6" s="94">
        <v>3</v>
      </c>
      <c r="X6" s="52">
        <f t="shared" si="8"/>
        <v>3.9823008849557526</v>
      </c>
      <c r="Y6" s="52">
        <f t="shared" si="9"/>
        <v>3.4352177441168514</v>
      </c>
      <c r="Z6" s="52">
        <f t="shared" si="10"/>
        <v>3.973955994611585</v>
      </c>
    </row>
    <row r="7" spans="1:26" ht="12.75">
      <c r="A7" s="60">
        <v>4036</v>
      </c>
      <c r="B7" s="1" t="s">
        <v>124</v>
      </c>
      <c r="C7" s="1" t="s">
        <v>82</v>
      </c>
      <c r="D7" s="1" t="s">
        <v>142</v>
      </c>
      <c r="E7" s="5">
        <f>S!E37</f>
        <v>35.5</v>
      </c>
      <c r="F7" s="5">
        <f t="shared" si="0"/>
        <v>0</v>
      </c>
      <c r="G7" s="32">
        <f>S!G37</f>
        <v>5</v>
      </c>
      <c r="H7" s="52">
        <f t="shared" si="1"/>
        <v>5</v>
      </c>
      <c r="I7" s="5">
        <f>S!I37</f>
        <v>35.28</v>
      </c>
      <c r="J7" s="5">
        <f t="shared" si="2"/>
        <v>2.280000000000001</v>
      </c>
      <c r="K7" s="32">
        <f>S!K37</f>
        <v>0</v>
      </c>
      <c r="L7" s="5">
        <f t="shared" si="3"/>
        <v>2.280000000000001</v>
      </c>
      <c r="M7" s="5">
        <f t="shared" si="4"/>
        <v>70.78</v>
      </c>
      <c r="N7" s="5">
        <f t="shared" si="5"/>
        <v>7.280000000000001</v>
      </c>
      <c r="O7" s="94">
        <v>14</v>
      </c>
      <c r="P7" s="5">
        <v>47.07</v>
      </c>
      <c r="Q7" s="5">
        <f t="shared" si="6"/>
        <v>0.07000000000000028</v>
      </c>
      <c r="R7" s="32">
        <v>0</v>
      </c>
      <c r="S7" s="52">
        <f t="shared" si="7"/>
        <v>0.07000000000000028</v>
      </c>
      <c r="T7" s="37">
        <v>4</v>
      </c>
      <c r="X7" s="52">
        <f t="shared" si="8"/>
        <v>4.056338028169014</v>
      </c>
      <c r="Y7" s="52">
        <f t="shared" si="9"/>
        <v>3.5997732426303855</v>
      </c>
      <c r="Z7" s="52">
        <f t="shared" si="10"/>
        <v>3.760356915232632</v>
      </c>
    </row>
    <row r="8" spans="1:26" ht="12.75">
      <c r="A8" s="60">
        <v>4015</v>
      </c>
      <c r="B8" t="s">
        <v>237</v>
      </c>
      <c r="C8" t="s">
        <v>127</v>
      </c>
      <c r="D8" s="1" t="s">
        <v>16</v>
      </c>
      <c r="E8" s="5">
        <f>S!E17</f>
        <v>38.59</v>
      </c>
      <c r="F8" s="5">
        <f t="shared" si="0"/>
        <v>0</v>
      </c>
      <c r="G8" s="32">
        <f>S!G17</f>
        <v>0</v>
      </c>
      <c r="H8" s="52">
        <f t="shared" si="1"/>
        <v>0</v>
      </c>
      <c r="I8" s="5">
        <f>S!I17</f>
        <v>36.51</v>
      </c>
      <c r="J8" s="5">
        <f t="shared" si="2"/>
        <v>3.509999999999998</v>
      </c>
      <c r="K8" s="32">
        <f>S!K17</f>
        <v>5</v>
      </c>
      <c r="L8" s="5">
        <f t="shared" si="3"/>
        <v>8.509999999999998</v>
      </c>
      <c r="M8" s="5">
        <f t="shared" si="4"/>
        <v>75.1</v>
      </c>
      <c r="N8" s="5">
        <f t="shared" si="5"/>
        <v>8.509999999999998</v>
      </c>
      <c r="O8" s="94">
        <v>18</v>
      </c>
      <c r="P8" s="5">
        <v>47.22</v>
      </c>
      <c r="Q8" s="5">
        <f t="shared" si="6"/>
        <v>0.21999999999999886</v>
      </c>
      <c r="R8" s="32">
        <v>0</v>
      </c>
      <c r="S8" s="52">
        <f t="shared" si="7"/>
        <v>0.21999999999999886</v>
      </c>
      <c r="T8" s="32">
        <v>5</v>
      </c>
      <c r="X8" s="52">
        <f t="shared" si="8"/>
        <v>3.731536667530448</v>
      </c>
      <c r="Y8" s="52">
        <f t="shared" si="9"/>
        <v>3.478499041358532</v>
      </c>
      <c r="Z8" s="52">
        <f t="shared" si="10"/>
        <v>3.7484116899618805</v>
      </c>
    </row>
    <row r="9" spans="1:26" ht="12.75">
      <c r="A9" s="60">
        <v>4008</v>
      </c>
      <c r="B9" s="1" t="s">
        <v>47</v>
      </c>
      <c r="C9" s="1" t="s">
        <v>54</v>
      </c>
      <c r="D9" s="1" t="s">
        <v>64</v>
      </c>
      <c r="E9" s="5">
        <f>S!E10</f>
        <v>44.06</v>
      </c>
      <c r="F9" s="5">
        <f t="shared" si="0"/>
        <v>5.060000000000002</v>
      </c>
      <c r="G9" s="32">
        <f>S!G10</f>
        <v>0</v>
      </c>
      <c r="H9" s="52">
        <f t="shared" si="1"/>
        <v>5.060000000000002</v>
      </c>
      <c r="I9" s="5">
        <f>S!I10</f>
        <v>35.87</v>
      </c>
      <c r="J9" s="5">
        <f t="shared" si="2"/>
        <v>2.8699999999999974</v>
      </c>
      <c r="K9" s="32">
        <f>S!K10</f>
        <v>0</v>
      </c>
      <c r="L9" s="5">
        <f t="shared" si="3"/>
        <v>2.8699999999999974</v>
      </c>
      <c r="M9" s="5">
        <f t="shared" si="4"/>
        <v>79.93</v>
      </c>
      <c r="N9" s="5">
        <f t="shared" si="5"/>
        <v>7.93</v>
      </c>
      <c r="O9" s="94">
        <v>16</v>
      </c>
      <c r="P9" s="5">
        <v>47.65</v>
      </c>
      <c r="Q9" s="5">
        <f t="shared" si="6"/>
        <v>0.6499999999999986</v>
      </c>
      <c r="R9" s="32">
        <v>0</v>
      </c>
      <c r="S9" s="52">
        <f t="shared" si="7"/>
        <v>0.6499999999999986</v>
      </c>
      <c r="T9" s="37">
        <v>6</v>
      </c>
      <c r="X9" s="52">
        <f t="shared" si="8"/>
        <v>3.268270540172492</v>
      </c>
      <c r="Y9" s="52">
        <f t="shared" si="9"/>
        <v>3.5405631446891555</v>
      </c>
      <c r="Z9" s="52">
        <f t="shared" si="10"/>
        <v>3.714585519412382</v>
      </c>
    </row>
    <row r="10" spans="1:26" ht="12.75">
      <c r="A10" s="60">
        <v>4047</v>
      </c>
      <c r="B10" s="1" t="s">
        <v>44</v>
      </c>
      <c r="C10" s="1" t="s">
        <v>51</v>
      </c>
      <c r="D10" s="1" t="s">
        <v>65</v>
      </c>
      <c r="E10" s="5">
        <f>S!E48</f>
        <v>39.34</v>
      </c>
      <c r="F10" s="5">
        <f t="shared" si="0"/>
        <v>0.3400000000000034</v>
      </c>
      <c r="G10" s="32">
        <f>S!G48</f>
        <v>0</v>
      </c>
      <c r="H10" s="52">
        <f t="shared" si="1"/>
        <v>0.3400000000000034</v>
      </c>
      <c r="I10" s="5">
        <f>S!I48</f>
        <v>35.52</v>
      </c>
      <c r="J10" s="5">
        <f t="shared" si="2"/>
        <v>2.520000000000003</v>
      </c>
      <c r="K10" s="32">
        <f>S!K48</f>
        <v>0</v>
      </c>
      <c r="L10" s="5">
        <f t="shared" si="3"/>
        <v>2.520000000000003</v>
      </c>
      <c r="M10" s="5">
        <f t="shared" si="4"/>
        <v>74.86000000000001</v>
      </c>
      <c r="N10" s="5">
        <f t="shared" si="5"/>
        <v>2.8600000000000065</v>
      </c>
      <c r="O10" s="94">
        <v>3</v>
      </c>
      <c r="P10" s="5">
        <v>47.94</v>
      </c>
      <c r="Q10" s="5">
        <f t="shared" si="6"/>
        <v>0.9399999999999977</v>
      </c>
      <c r="R10" s="32">
        <v>0</v>
      </c>
      <c r="S10" s="52">
        <f t="shared" si="7"/>
        <v>0.9399999999999977</v>
      </c>
      <c r="T10" s="32">
        <v>7</v>
      </c>
      <c r="X10" s="52">
        <f t="shared" si="8"/>
        <v>3.66039654295882</v>
      </c>
      <c r="Y10" s="52">
        <f t="shared" si="9"/>
        <v>3.5754504504504503</v>
      </c>
      <c r="Z10" s="52">
        <f t="shared" si="10"/>
        <v>3.6921151439299127</v>
      </c>
    </row>
    <row r="11" spans="1:26" s="115" customFormat="1" ht="12.75">
      <c r="A11" s="122">
        <v>4011</v>
      </c>
      <c r="B11" s="115" t="s">
        <v>165</v>
      </c>
      <c r="C11" s="115" t="s">
        <v>166</v>
      </c>
      <c r="D11" s="116" t="s">
        <v>138</v>
      </c>
      <c r="E11" s="117">
        <f>S!E13</f>
        <v>39.47</v>
      </c>
      <c r="F11" s="117">
        <f t="shared" si="0"/>
        <v>0.46999999999999886</v>
      </c>
      <c r="G11" s="118">
        <f>S!G13</f>
        <v>5</v>
      </c>
      <c r="H11" s="117">
        <f t="shared" si="1"/>
        <v>5.469999999999999</v>
      </c>
      <c r="I11" s="117">
        <f>S!I13</f>
        <v>36.22</v>
      </c>
      <c r="J11" s="117">
        <f t="shared" si="2"/>
        <v>3.219999999999999</v>
      </c>
      <c r="K11" s="118">
        <f>S!K13</f>
        <v>0</v>
      </c>
      <c r="L11" s="117">
        <f t="shared" si="3"/>
        <v>3.219999999999999</v>
      </c>
      <c r="M11" s="117">
        <f t="shared" si="4"/>
        <v>75.69</v>
      </c>
      <c r="N11" s="117">
        <f t="shared" si="5"/>
        <v>8.689999999999998</v>
      </c>
      <c r="O11" s="119">
        <v>19</v>
      </c>
      <c r="P11" s="117">
        <v>49.09</v>
      </c>
      <c r="Q11" s="117">
        <f t="shared" si="6"/>
        <v>2.0900000000000034</v>
      </c>
      <c r="R11" s="118">
        <v>0</v>
      </c>
      <c r="S11" s="117">
        <f t="shared" si="7"/>
        <v>2.0900000000000034</v>
      </c>
      <c r="T11" s="118">
        <v>8</v>
      </c>
      <c r="X11" s="117">
        <f t="shared" si="8"/>
        <v>3.6483405117811</v>
      </c>
      <c r="Y11" s="117">
        <f t="shared" si="9"/>
        <v>3.506350082827167</v>
      </c>
      <c r="Z11" s="117">
        <f t="shared" si="10"/>
        <v>3.6056223263393763</v>
      </c>
    </row>
    <row r="12" spans="1:26" ht="12.75">
      <c r="A12" s="61">
        <v>4043</v>
      </c>
      <c r="B12" s="34" t="s">
        <v>164</v>
      </c>
      <c r="C12" s="34" t="s">
        <v>87</v>
      </c>
      <c r="D12" s="35" t="s">
        <v>72</v>
      </c>
      <c r="E12" s="5">
        <f>S!E44</f>
        <v>39.56</v>
      </c>
      <c r="F12" s="5">
        <f t="shared" si="0"/>
        <v>0.5600000000000023</v>
      </c>
      <c r="G12" s="32">
        <f>S!G44</f>
        <v>0</v>
      </c>
      <c r="H12" s="52">
        <f t="shared" si="1"/>
        <v>0.5600000000000023</v>
      </c>
      <c r="I12" s="5">
        <f>S!I44</f>
        <v>36.35</v>
      </c>
      <c r="J12" s="5">
        <f t="shared" si="2"/>
        <v>3.3500000000000014</v>
      </c>
      <c r="K12" s="32">
        <f>S!K44</f>
        <v>0</v>
      </c>
      <c r="L12" s="5">
        <f t="shared" si="3"/>
        <v>3.3500000000000014</v>
      </c>
      <c r="M12" s="5">
        <f t="shared" si="4"/>
        <v>75.91</v>
      </c>
      <c r="N12" s="5">
        <f t="shared" si="5"/>
        <v>3.9100000000000037</v>
      </c>
      <c r="O12" s="94">
        <v>4</v>
      </c>
      <c r="P12" s="5">
        <v>50.47</v>
      </c>
      <c r="Q12" s="5">
        <f t="shared" si="6"/>
        <v>3.469999999999999</v>
      </c>
      <c r="R12" s="32">
        <v>0</v>
      </c>
      <c r="S12" s="52">
        <f t="shared" si="7"/>
        <v>3.469999999999999</v>
      </c>
      <c r="T12" s="32">
        <v>9</v>
      </c>
      <c r="X12" s="52">
        <f t="shared" si="8"/>
        <v>3.640040444893832</v>
      </c>
      <c r="Y12" s="52">
        <f t="shared" si="9"/>
        <v>3.493810178817056</v>
      </c>
      <c r="Z12" s="52">
        <f t="shared" si="10"/>
        <v>3.5070338815137707</v>
      </c>
    </row>
    <row r="13" spans="1:26" ht="12.75">
      <c r="A13" s="61">
        <v>4017</v>
      </c>
      <c r="B13" t="s">
        <v>47</v>
      </c>
      <c r="C13" t="s">
        <v>170</v>
      </c>
      <c r="D13" s="1" t="s">
        <v>298</v>
      </c>
      <c r="E13" s="5">
        <f>S!E19</f>
        <v>40.65</v>
      </c>
      <c r="F13" s="5">
        <f t="shared" si="0"/>
        <v>1.6499999999999986</v>
      </c>
      <c r="G13" s="32">
        <f>S!G19</f>
        <v>0</v>
      </c>
      <c r="H13" s="52">
        <f t="shared" si="1"/>
        <v>1.6499999999999986</v>
      </c>
      <c r="I13" s="5">
        <f>S!I19</f>
        <v>35.55</v>
      </c>
      <c r="J13" s="5">
        <f t="shared" si="2"/>
        <v>2.549999999999997</v>
      </c>
      <c r="K13" s="32">
        <f>S!K19</f>
        <v>0</v>
      </c>
      <c r="L13" s="5">
        <f t="shared" si="3"/>
        <v>2.549999999999997</v>
      </c>
      <c r="M13" s="5">
        <f t="shared" si="4"/>
        <v>76.19999999999999</v>
      </c>
      <c r="N13" s="5">
        <f t="shared" si="5"/>
        <v>4.199999999999996</v>
      </c>
      <c r="O13" s="94">
        <v>6</v>
      </c>
      <c r="P13" s="5">
        <v>51.12</v>
      </c>
      <c r="Q13" s="5">
        <f t="shared" si="6"/>
        <v>4.119999999999997</v>
      </c>
      <c r="R13" s="32">
        <v>0</v>
      </c>
      <c r="S13" s="52">
        <f t="shared" si="7"/>
        <v>4.119999999999997</v>
      </c>
      <c r="T13" s="37">
        <v>10</v>
      </c>
      <c r="X13" s="52">
        <f t="shared" si="8"/>
        <v>3.5424354243542435</v>
      </c>
      <c r="Y13" s="52">
        <f t="shared" si="9"/>
        <v>3.5724331926863577</v>
      </c>
      <c r="Z13" s="52">
        <f t="shared" si="10"/>
        <v>3.462441314553991</v>
      </c>
    </row>
    <row r="14" spans="1:26" ht="12.75">
      <c r="A14" s="60">
        <v>4039</v>
      </c>
      <c r="B14" t="s">
        <v>126</v>
      </c>
      <c r="C14" t="s">
        <v>163</v>
      </c>
      <c r="D14" s="1" t="s">
        <v>100</v>
      </c>
      <c r="E14" s="5">
        <f>S!E40</f>
        <v>34.12</v>
      </c>
      <c r="F14" s="5">
        <f t="shared" si="0"/>
        <v>0</v>
      </c>
      <c r="G14" s="32">
        <f>S!G40</f>
        <v>0</v>
      </c>
      <c r="H14" s="52">
        <f t="shared" si="1"/>
        <v>0</v>
      </c>
      <c r="I14" s="5">
        <f>S!I40</f>
        <v>31.08</v>
      </c>
      <c r="J14" s="5">
        <f t="shared" si="2"/>
        <v>0</v>
      </c>
      <c r="K14" s="32">
        <f>S!K40</f>
        <v>0</v>
      </c>
      <c r="L14" s="5">
        <f t="shared" si="3"/>
        <v>0</v>
      </c>
      <c r="M14" s="5">
        <f t="shared" si="4"/>
        <v>65.19999999999999</v>
      </c>
      <c r="N14" s="5">
        <f t="shared" si="5"/>
        <v>0</v>
      </c>
      <c r="O14" s="94">
        <v>1</v>
      </c>
      <c r="P14" s="5">
        <v>42.47</v>
      </c>
      <c r="Q14" s="5">
        <f t="shared" si="6"/>
        <v>0</v>
      </c>
      <c r="R14" s="32">
        <v>5</v>
      </c>
      <c r="S14" s="5">
        <f t="shared" si="7"/>
        <v>5</v>
      </c>
      <c r="T14" s="32">
        <v>11</v>
      </c>
      <c r="X14" s="52">
        <f t="shared" si="8"/>
        <v>4.2203985932004695</v>
      </c>
      <c r="Y14" s="52">
        <f t="shared" si="9"/>
        <v>4.086229086229086</v>
      </c>
      <c r="Z14" s="52">
        <f t="shared" si="10"/>
        <v>4.167647751353897</v>
      </c>
    </row>
    <row r="15" spans="1:26" ht="12.75">
      <c r="A15" s="60">
        <v>4003</v>
      </c>
      <c r="B15" t="s">
        <v>92</v>
      </c>
      <c r="C15" t="s">
        <v>284</v>
      </c>
      <c r="D15" s="1" t="s">
        <v>100</v>
      </c>
      <c r="E15" s="5">
        <f>S!E5</f>
        <v>35.06</v>
      </c>
      <c r="F15" s="5">
        <f t="shared" si="0"/>
        <v>0</v>
      </c>
      <c r="G15" s="32">
        <f>S!G5</f>
        <v>5</v>
      </c>
      <c r="H15" s="52">
        <f t="shared" si="1"/>
        <v>5</v>
      </c>
      <c r="I15" s="5">
        <f>S!I5</f>
        <v>34.51</v>
      </c>
      <c r="J15" s="5">
        <f t="shared" si="2"/>
        <v>1.509999999999998</v>
      </c>
      <c r="K15" s="32">
        <f>S!K5</f>
        <v>0</v>
      </c>
      <c r="L15" s="5">
        <f t="shared" si="3"/>
        <v>1.509999999999998</v>
      </c>
      <c r="M15" s="5">
        <f t="shared" si="4"/>
        <v>69.57</v>
      </c>
      <c r="N15" s="5">
        <f t="shared" si="5"/>
        <v>6.509999999999998</v>
      </c>
      <c r="O15" s="94">
        <v>12</v>
      </c>
      <c r="P15" s="5">
        <v>46.41</v>
      </c>
      <c r="Q15" s="5">
        <f t="shared" si="6"/>
        <v>0</v>
      </c>
      <c r="R15" s="32">
        <v>5</v>
      </c>
      <c r="S15" s="52">
        <f t="shared" si="7"/>
        <v>5</v>
      </c>
      <c r="T15" s="37">
        <v>12</v>
      </c>
      <c r="X15" s="52">
        <f t="shared" si="8"/>
        <v>4.107244723331432</v>
      </c>
      <c r="Y15" s="52">
        <f t="shared" si="9"/>
        <v>3.680092726745871</v>
      </c>
      <c r="Z15" s="52">
        <f t="shared" si="10"/>
        <v>3.8138332255979317</v>
      </c>
    </row>
    <row r="16" spans="1:26" ht="12.75">
      <c r="A16" s="61">
        <v>4033</v>
      </c>
      <c r="B16" t="s">
        <v>257</v>
      </c>
      <c r="C16" t="s">
        <v>256</v>
      </c>
      <c r="D16" s="1" t="s">
        <v>65</v>
      </c>
      <c r="E16" s="5">
        <f>S!E34</f>
        <v>35.5</v>
      </c>
      <c r="F16" s="5">
        <f t="shared" si="0"/>
        <v>0</v>
      </c>
      <c r="G16" s="32">
        <f>S!G34</f>
        <v>5</v>
      </c>
      <c r="H16" s="52">
        <f t="shared" si="1"/>
        <v>5</v>
      </c>
      <c r="I16" s="5">
        <f>S!I34</f>
        <v>33.75</v>
      </c>
      <c r="J16" s="5">
        <f t="shared" si="2"/>
        <v>0.75</v>
      </c>
      <c r="K16" s="32">
        <f>S!K34</f>
        <v>0</v>
      </c>
      <c r="L16" s="5">
        <f t="shared" si="3"/>
        <v>0.75</v>
      </c>
      <c r="M16" s="5">
        <f t="shared" si="4"/>
        <v>69.25</v>
      </c>
      <c r="N16" s="5">
        <f t="shared" si="5"/>
        <v>5.75</v>
      </c>
      <c r="O16" s="94">
        <v>9</v>
      </c>
      <c r="P16" s="5">
        <v>46.97</v>
      </c>
      <c r="Q16" s="5">
        <f t="shared" si="6"/>
        <v>0</v>
      </c>
      <c r="R16" s="32">
        <v>5</v>
      </c>
      <c r="S16" s="52">
        <f t="shared" si="7"/>
        <v>5</v>
      </c>
      <c r="T16" s="32">
        <v>13</v>
      </c>
      <c r="X16" s="52">
        <f t="shared" si="8"/>
        <v>4.056338028169014</v>
      </c>
      <c r="Y16" s="52">
        <f t="shared" si="9"/>
        <v>3.762962962962963</v>
      </c>
      <c r="Z16" s="52">
        <f t="shared" si="10"/>
        <v>3.7683627847562273</v>
      </c>
    </row>
    <row r="17" spans="1:26" s="109" customFormat="1" ht="12.75">
      <c r="A17" s="123">
        <v>4025</v>
      </c>
      <c r="B17" s="109" t="s">
        <v>169</v>
      </c>
      <c r="C17" s="109" t="s">
        <v>79</v>
      </c>
      <c r="D17" s="110" t="s">
        <v>138</v>
      </c>
      <c r="E17" s="111">
        <f>S!E27</f>
        <v>43.54</v>
      </c>
      <c r="F17" s="111">
        <f t="shared" si="0"/>
        <v>4.539999999999999</v>
      </c>
      <c r="G17" s="112">
        <f>S!G27</f>
        <v>0</v>
      </c>
      <c r="H17" s="111">
        <f t="shared" si="1"/>
        <v>4.539999999999999</v>
      </c>
      <c r="I17" s="111">
        <f>S!I27</f>
        <v>36.03</v>
      </c>
      <c r="J17" s="111">
        <f t="shared" si="2"/>
        <v>3.030000000000001</v>
      </c>
      <c r="K17" s="112">
        <f>S!K27</f>
        <v>0</v>
      </c>
      <c r="L17" s="111">
        <f t="shared" si="3"/>
        <v>3.030000000000001</v>
      </c>
      <c r="M17" s="111">
        <f t="shared" si="4"/>
        <v>79.57</v>
      </c>
      <c r="N17" s="111">
        <f t="shared" si="5"/>
        <v>7.57</v>
      </c>
      <c r="O17" s="113">
        <v>15</v>
      </c>
      <c r="P17" s="111">
        <v>52.81</v>
      </c>
      <c r="Q17" s="111">
        <f t="shared" si="6"/>
        <v>5.810000000000002</v>
      </c>
      <c r="R17" s="112">
        <v>0</v>
      </c>
      <c r="S17" s="111">
        <f t="shared" si="7"/>
        <v>5.810000000000002</v>
      </c>
      <c r="T17" s="112">
        <v>14</v>
      </c>
      <c r="X17" s="111">
        <f t="shared" si="8"/>
        <v>3.307303628847037</v>
      </c>
      <c r="Y17" s="111">
        <f t="shared" si="9"/>
        <v>3.5248404107688036</v>
      </c>
      <c r="Z17" s="111">
        <f t="shared" si="10"/>
        <v>3.3516379473584546</v>
      </c>
    </row>
    <row r="18" spans="1:26" ht="12.75">
      <c r="A18" s="60">
        <v>4007</v>
      </c>
      <c r="B18" s="1" t="s">
        <v>42</v>
      </c>
      <c r="C18" s="1" t="s">
        <v>244</v>
      </c>
      <c r="D18" s="1" t="s">
        <v>27</v>
      </c>
      <c r="E18" s="5">
        <f>S!E9</f>
        <v>37.81</v>
      </c>
      <c r="F18" s="5">
        <f t="shared" si="0"/>
        <v>0</v>
      </c>
      <c r="G18" s="32">
        <f>S!G9</f>
        <v>5</v>
      </c>
      <c r="H18" s="52">
        <f t="shared" si="1"/>
        <v>5</v>
      </c>
      <c r="I18" s="5">
        <f>S!I9</f>
        <v>34.47</v>
      </c>
      <c r="J18" s="5">
        <f t="shared" si="2"/>
        <v>1.4699999999999989</v>
      </c>
      <c r="K18" s="32">
        <f>S!K9</f>
        <v>0</v>
      </c>
      <c r="L18" s="5">
        <f t="shared" si="3"/>
        <v>1.4699999999999989</v>
      </c>
      <c r="M18" s="5">
        <f t="shared" si="4"/>
        <v>72.28</v>
      </c>
      <c r="N18" s="5">
        <f t="shared" si="5"/>
        <v>6.469999999999999</v>
      </c>
      <c r="O18" s="94">
        <v>11</v>
      </c>
      <c r="P18" s="5">
        <v>49.19</v>
      </c>
      <c r="Q18" s="5">
        <f t="shared" si="6"/>
        <v>2.1899999999999977</v>
      </c>
      <c r="R18" s="32">
        <v>5</v>
      </c>
      <c r="S18" s="52">
        <f t="shared" si="7"/>
        <v>7.189999999999998</v>
      </c>
      <c r="T18" s="32">
        <v>15</v>
      </c>
      <c r="X18" s="52">
        <f t="shared" si="8"/>
        <v>3.808516265538217</v>
      </c>
      <c r="Y18" s="52">
        <f t="shared" si="9"/>
        <v>3.6843632143893243</v>
      </c>
      <c r="Z18" s="52">
        <f t="shared" si="10"/>
        <v>3.5982923358406183</v>
      </c>
    </row>
    <row r="19" spans="1:26" ht="12.75">
      <c r="A19" s="60">
        <v>4034</v>
      </c>
      <c r="B19" t="s">
        <v>248</v>
      </c>
      <c r="C19" t="s">
        <v>249</v>
      </c>
      <c r="D19" s="1" t="s">
        <v>16</v>
      </c>
      <c r="E19" s="5">
        <f>S!E35</f>
        <v>36.96</v>
      </c>
      <c r="F19" s="5">
        <f t="shared" si="0"/>
        <v>0</v>
      </c>
      <c r="G19" s="32">
        <f>S!G35</f>
        <v>0</v>
      </c>
      <c r="H19" s="52">
        <f t="shared" si="1"/>
        <v>0</v>
      </c>
      <c r="I19" s="5">
        <f>S!I35</f>
        <v>35.5</v>
      </c>
      <c r="J19" s="5">
        <f t="shared" si="2"/>
        <v>2.5</v>
      </c>
      <c r="K19" s="32">
        <f>S!K35</f>
        <v>0</v>
      </c>
      <c r="L19" s="5">
        <f t="shared" si="3"/>
        <v>2.5</v>
      </c>
      <c r="M19" s="5">
        <f t="shared" si="4"/>
        <v>72.46000000000001</v>
      </c>
      <c r="N19" s="5">
        <f t="shared" si="5"/>
        <v>2.5</v>
      </c>
      <c r="O19" s="94">
        <v>2</v>
      </c>
      <c r="P19" s="5"/>
      <c r="Q19" s="5">
        <f t="shared" si="6"/>
        <v>0</v>
      </c>
      <c r="R19" s="32">
        <v>120</v>
      </c>
      <c r="S19" s="52">
        <f t="shared" si="7"/>
        <v>120</v>
      </c>
      <c r="T19" s="37"/>
      <c r="X19" s="52">
        <f t="shared" si="8"/>
        <v>3.896103896103896</v>
      </c>
      <c r="Y19" s="52">
        <f t="shared" si="9"/>
        <v>3.5774647887323945</v>
      </c>
      <c r="Z19" s="52" t="e">
        <f t="shared" si="10"/>
        <v>#DIV/0!</v>
      </c>
    </row>
    <row r="20" spans="1:26" ht="12.75">
      <c r="A20" s="60">
        <v>4016</v>
      </c>
      <c r="B20" s="1" t="s">
        <v>10</v>
      </c>
      <c r="C20" s="1" t="s">
        <v>78</v>
      </c>
      <c r="D20" s="1" t="s">
        <v>117</v>
      </c>
      <c r="E20" s="5">
        <f>S!E18</f>
        <v>40.5</v>
      </c>
      <c r="F20" s="5">
        <f t="shared" si="0"/>
        <v>1.5</v>
      </c>
      <c r="G20" s="32">
        <f>S!G18</f>
        <v>0</v>
      </c>
      <c r="H20" s="52">
        <f t="shared" si="1"/>
        <v>1.5</v>
      </c>
      <c r="I20" s="5">
        <f>S!I18</f>
        <v>36.34</v>
      </c>
      <c r="J20" s="5">
        <f t="shared" si="2"/>
        <v>3.3400000000000034</v>
      </c>
      <c r="K20" s="32">
        <f>S!K18</f>
        <v>0</v>
      </c>
      <c r="L20" s="5">
        <f t="shared" si="3"/>
        <v>3.3400000000000034</v>
      </c>
      <c r="M20" s="5">
        <f t="shared" si="4"/>
        <v>76.84</v>
      </c>
      <c r="N20" s="5">
        <f t="shared" si="5"/>
        <v>4.840000000000003</v>
      </c>
      <c r="O20" s="94">
        <v>7</v>
      </c>
      <c r="P20" s="5"/>
      <c r="Q20" s="5">
        <f t="shared" si="6"/>
        <v>0</v>
      </c>
      <c r="R20" s="32">
        <v>120</v>
      </c>
      <c r="S20" s="52">
        <f t="shared" si="7"/>
        <v>120</v>
      </c>
      <c r="T20" s="37"/>
      <c r="X20" s="52">
        <f t="shared" si="8"/>
        <v>3.5555555555555554</v>
      </c>
      <c r="Y20" s="52">
        <f t="shared" si="9"/>
        <v>3.4947716015410015</v>
      </c>
      <c r="Z20" s="52" t="e">
        <f t="shared" si="10"/>
        <v>#DIV/0!</v>
      </c>
    </row>
    <row r="21" spans="1:26" ht="12.75">
      <c r="A21" s="60">
        <v>4014</v>
      </c>
      <c r="B21" s="1" t="s">
        <v>44</v>
      </c>
      <c r="C21" s="1" t="s">
        <v>119</v>
      </c>
      <c r="D21" s="1" t="s">
        <v>65</v>
      </c>
      <c r="E21" s="5">
        <f>S!E16</f>
        <v>35.25</v>
      </c>
      <c r="F21" s="5">
        <f t="shared" si="0"/>
        <v>0</v>
      </c>
      <c r="G21" s="32">
        <f>S!G16</f>
        <v>5</v>
      </c>
      <c r="H21" s="52">
        <f t="shared" si="1"/>
        <v>5</v>
      </c>
      <c r="I21" s="5">
        <f>S!I16</f>
        <v>32.82</v>
      </c>
      <c r="J21" s="5">
        <f t="shared" si="2"/>
        <v>0</v>
      </c>
      <c r="K21" s="32">
        <f>S!K16</f>
        <v>0</v>
      </c>
      <c r="L21" s="5">
        <f t="shared" si="3"/>
        <v>0</v>
      </c>
      <c r="M21" s="5">
        <f t="shared" si="4"/>
        <v>68.07</v>
      </c>
      <c r="N21" s="5">
        <f t="shared" si="5"/>
        <v>5</v>
      </c>
      <c r="O21" s="94">
        <v>8</v>
      </c>
      <c r="P21" s="5"/>
      <c r="Q21" s="5">
        <f t="shared" si="6"/>
        <v>0</v>
      </c>
      <c r="R21" s="32">
        <v>120</v>
      </c>
      <c r="S21" s="52">
        <f t="shared" si="7"/>
        <v>120</v>
      </c>
      <c r="T21" s="36"/>
      <c r="X21" s="52">
        <f t="shared" si="8"/>
        <v>4.085106382978723</v>
      </c>
      <c r="Y21" s="52">
        <f t="shared" si="9"/>
        <v>3.869591712370506</v>
      </c>
      <c r="Z21" s="52" t="e">
        <f t="shared" si="10"/>
        <v>#DIV/0!</v>
      </c>
    </row>
    <row r="22" spans="1:26" ht="12.75">
      <c r="A22" s="60">
        <v>4044</v>
      </c>
      <c r="B22" t="s">
        <v>301</v>
      </c>
      <c r="C22" t="s">
        <v>302</v>
      </c>
      <c r="D22" s="1" t="s">
        <v>13</v>
      </c>
      <c r="E22" s="5">
        <f>S!E45</f>
        <v>41.28</v>
      </c>
      <c r="F22" s="5">
        <f t="shared" si="0"/>
        <v>2.280000000000001</v>
      </c>
      <c r="G22" s="32">
        <f>S!G45</f>
        <v>0</v>
      </c>
      <c r="H22" s="52">
        <f t="shared" si="1"/>
        <v>2.280000000000001</v>
      </c>
      <c r="I22" s="5">
        <f>S!I45</f>
        <v>37.62</v>
      </c>
      <c r="J22" s="5">
        <f t="shared" si="2"/>
        <v>4.619999999999997</v>
      </c>
      <c r="K22" s="32">
        <f>S!K45</f>
        <v>0</v>
      </c>
      <c r="L22" s="5">
        <f t="shared" si="3"/>
        <v>4.619999999999997</v>
      </c>
      <c r="M22" s="5">
        <f t="shared" si="4"/>
        <v>78.9</v>
      </c>
      <c r="N22" s="5">
        <f t="shared" si="5"/>
        <v>6.899999999999999</v>
      </c>
      <c r="O22" s="94">
        <v>13</v>
      </c>
      <c r="P22" s="5"/>
      <c r="Q22" s="5">
        <f t="shared" si="6"/>
        <v>0</v>
      </c>
      <c r="R22" s="32">
        <v>120</v>
      </c>
      <c r="S22" s="52">
        <f t="shared" si="7"/>
        <v>120</v>
      </c>
      <c r="T22" s="37"/>
      <c r="X22" s="52">
        <f t="shared" si="8"/>
        <v>3.488372093023256</v>
      </c>
      <c r="Y22" s="52">
        <f t="shared" si="9"/>
        <v>3.3758639021796917</v>
      </c>
      <c r="Z22" s="52" t="e">
        <f t="shared" si="10"/>
        <v>#DIV/0!</v>
      </c>
    </row>
    <row r="23" spans="1:26" ht="12.75">
      <c r="A23" s="60">
        <v>4023</v>
      </c>
      <c r="B23" s="1" t="s">
        <v>92</v>
      </c>
      <c r="C23" s="1" t="s">
        <v>195</v>
      </c>
      <c r="D23" s="1" t="s">
        <v>12</v>
      </c>
      <c r="E23" s="5">
        <f>S!E25</f>
        <v>41.6</v>
      </c>
      <c r="F23" s="5">
        <f t="shared" si="0"/>
        <v>2.6000000000000014</v>
      </c>
      <c r="G23" s="32">
        <f>S!G25</f>
        <v>5</v>
      </c>
      <c r="H23" s="52">
        <f t="shared" si="1"/>
        <v>7.600000000000001</v>
      </c>
      <c r="I23" s="5">
        <f>S!I25</f>
        <v>35.34</v>
      </c>
      <c r="J23" s="5">
        <f t="shared" si="2"/>
        <v>2.3400000000000034</v>
      </c>
      <c r="K23" s="32">
        <f>S!K25</f>
        <v>0</v>
      </c>
      <c r="L23" s="5">
        <f t="shared" si="3"/>
        <v>2.3400000000000034</v>
      </c>
      <c r="M23" s="5">
        <f t="shared" si="4"/>
        <v>76.94</v>
      </c>
      <c r="N23" s="5">
        <f t="shared" si="5"/>
        <v>9.940000000000005</v>
      </c>
      <c r="O23" s="37">
        <v>20</v>
      </c>
      <c r="P23" s="5"/>
      <c r="Q23" s="5">
        <f aca="true" t="shared" si="11" ref="Q23:Q42">IF(P23=0,0,IF(P23&gt;$S$2,120,IF(P23&lt;$Q$2,0,IF($S$2&gt;P23&gt;$Q$2,P23-$Q$2))))</f>
        <v>0</v>
      </c>
      <c r="R23" s="32"/>
      <c r="S23" s="52">
        <f t="shared" si="7"/>
        <v>0</v>
      </c>
      <c r="T23" s="37"/>
      <c r="X23" s="52">
        <f t="shared" si="8"/>
        <v>3.4615384615384612</v>
      </c>
      <c r="Y23" s="52">
        <f t="shared" si="9"/>
        <v>3.5936615732880584</v>
      </c>
      <c r="Z23" s="52" t="e">
        <f t="shared" si="10"/>
        <v>#DIV/0!</v>
      </c>
    </row>
    <row r="24" spans="1:26" ht="12.75">
      <c r="A24" s="60">
        <v>4018</v>
      </c>
      <c r="B24" s="1" t="s">
        <v>257</v>
      </c>
      <c r="C24" s="1" t="s">
        <v>258</v>
      </c>
      <c r="D24" s="1" t="s">
        <v>72</v>
      </c>
      <c r="E24" s="5">
        <f>S!E20</f>
        <v>37.44</v>
      </c>
      <c r="F24" s="5">
        <f t="shared" si="0"/>
        <v>0</v>
      </c>
      <c r="G24" s="32">
        <f>S!G20</f>
        <v>0</v>
      </c>
      <c r="H24" s="52">
        <f t="shared" si="1"/>
        <v>0</v>
      </c>
      <c r="I24" s="5">
        <f>S!I20</f>
        <v>38.09</v>
      </c>
      <c r="J24" s="5">
        <f t="shared" si="2"/>
        <v>5.090000000000003</v>
      </c>
      <c r="K24" s="32">
        <f>S!K20</f>
        <v>5</v>
      </c>
      <c r="L24" s="5">
        <f t="shared" si="3"/>
        <v>10.090000000000003</v>
      </c>
      <c r="M24" s="5">
        <f t="shared" si="4"/>
        <v>75.53</v>
      </c>
      <c r="N24" s="5">
        <f t="shared" si="5"/>
        <v>10.090000000000003</v>
      </c>
      <c r="O24" s="37">
        <v>21</v>
      </c>
      <c r="P24" s="5"/>
      <c r="Q24" s="5">
        <f t="shared" si="11"/>
        <v>0</v>
      </c>
      <c r="R24" s="32"/>
      <c r="S24" s="52">
        <f t="shared" si="7"/>
        <v>0</v>
      </c>
      <c r="T24" s="37"/>
      <c r="X24" s="52">
        <f t="shared" si="8"/>
        <v>3.8461538461538463</v>
      </c>
      <c r="Y24" s="52">
        <f t="shared" si="9"/>
        <v>3.334208453662378</v>
      </c>
      <c r="Z24" s="52" t="e">
        <f t="shared" si="10"/>
        <v>#DIV/0!</v>
      </c>
    </row>
    <row r="25" spans="1:26" ht="12.75">
      <c r="A25" s="60">
        <v>4019</v>
      </c>
      <c r="B25" t="s">
        <v>199</v>
      </c>
      <c r="C25" t="s">
        <v>83</v>
      </c>
      <c r="D25" s="1" t="s">
        <v>64</v>
      </c>
      <c r="E25" s="5">
        <f>S!E21</f>
        <v>42.69</v>
      </c>
      <c r="F25" s="5">
        <f t="shared" si="0"/>
        <v>3.6899999999999977</v>
      </c>
      <c r="G25" s="32">
        <f>S!G21</f>
        <v>0</v>
      </c>
      <c r="H25" s="52">
        <f t="shared" si="1"/>
        <v>3.6899999999999977</v>
      </c>
      <c r="I25" s="5">
        <f>S!I21</f>
        <v>39.56</v>
      </c>
      <c r="J25" s="5">
        <f t="shared" si="2"/>
        <v>6.560000000000002</v>
      </c>
      <c r="K25" s="32">
        <f>S!K21</f>
        <v>0</v>
      </c>
      <c r="L25" s="5">
        <f t="shared" si="3"/>
        <v>6.560000000000002</v>
      </c>
      <c r="M25" s="5">
        <f t="shared" si="4"/>
        <v>82.25</v>
      </c>
      <c r="N25" s="5">
        <f t="shared" si="5"/>
        <v>10.25</v>
      </c>
      <c r="O25" s="37">
        <v>22</v>
      </c>
      <c r="P25" s="5"/>
      <c r="Q25" s="5">
        <f t="shared" si="11"/>
        <v>0</v>
      </c>
      <c r="R25" s="32"/>
      <c r="S25" s="52">
        <f t="shared" si="7"/>
        <v>0</v>
      </c>
      <c r="T25" s="37"/>
      <c r="X25" s="52">
        <f t="shared" si="8"/>
        <v>3.3731553056921997</v>
      </c>
      <c r="Y25" s="52">
        <f t="shared" si="9"/>
        <v>3.210313447927199</v>
      </c>
      <c r="Z25" s="52" t="e">
        <f t="shared" si="10"/>
        <v>#DIV/0!</v>
      </c>
    </row>
    <row r="26" spans="1:26" ht="12.75">
      <c r="A26" s="60">
        <v>4004</v>
      </c>
      <c r="B26" t="s">
        <v>44</v>
      </c>
      <c r="C26" t="s">
        <v>50</v>
      </c>
      <c r="D26" s="1" t="s">
        <v>69</v>
      </c>
      <c r="E26" s="5">
        <f>S!E6</f>
        <v>38.47</v>
      </c>
      <c r="F26" s="5">
        <f t="shared" si="0"/>
        <v>0</v>
      </c>
      <c r="G26" s="32">
        <f>S!G6</f>
        <v>10</v>
      </c>
      <c r="H26" s="52">
        <f t="shared" si="1"/>
        <v>10</v>
      </c>
      <c r="I26" s="5">
        <f>S!I6</f>
        <v>33.97</v>
      </c>
      <c r="J26" s="5">
        <f t="shared" si="2"/>
        <v>0.9699999999999989</v>
      </c>
      <c r="K26" s="32">
        <f>S!K6</f>
        <v>0</v>
      </c>
      <c r="L26" s="5">
        <f t="shared" si="3"/>
        <v>0.9699999999999989</v>
      </c>
      <c r="M26" s="5">
        <f t="shared" si="4"/>
        <v>72.44</v>
      </c>
      <c r="N26" s="5">
        <f t="shared" si="5"/>
        <v>10.969999999999999</v>
      </c>
      <c r="O26" s="37">
        <v>23</v>
      </c>
      <c r="P26" s="5"/>
      <c r="Q26" s="5">
        <f t="shared" si="11"/>
        <v>0</v>
      </c>
      <c r="R26" s="32"/>
      <c r="S26" s="52">
        <f t="shared" si="7"/>
        <v>0</v>
      </c>
      <c r="T26" s="37"/>
      <c r="X26" s="52">
        <f t="shared" si="8"/>
        <v>3.7431765011697427</v>
      </c>
      <c r="Y26" s="52">
        <f t="shared" si="9"/>
        <v>3.738592876067118</v>
      </c>
      <c r="Z26" s="52" t="e">
        <f t="shared" si="10"/>
        <v>#DIV/0!</v>
      </c>
    </row>
    <row r="27" spans="1:26" ht="12.75">
      <c r="A27" s="60">
        <v>4037</v>
      </c>
      <c r="B27" s="1" t="s">
        <v>121</v>
      </c>
      <c r="C27" s="1" t="s">
        <v>122</v>
      </c>
      <c r="D27" s="1" t="s">
        <v>69</v>
      </c>
      <c r="E27" s="5">
        <f>S!E38</f>
        <v>35.63</v>
      </c>
      <c r="F27" s="5">
        <f t="shared" si="0"/>
        <v>0</v>
      </c>
      <c r="G27" s="32">
        <f>S!G38</f>
        <v>10</v>
      </c>
      <c r="H27" s="52">
        <f t="shared" si="1"/>
        <v>10</v>
      </c>
      <c r="I27" s="5">
        <f>S!I38</f>
        <v>34.1</v>
      </c>
      <c r="J27" s="5">
        <f t="shared" si="2"/>
        <v>1.1000000000000014</v>
      </c>
      <c r="K27" s="32">
        <f>S!K38</f>
        <v>0</v>
      </c>
      <c r="L27" s="5">
        <f t="shared" si="3"/>
        <v>1.1000000000000014</v>
      </c>
      <c r="M27" s="5">
        <f t="shared" si="4"/>
        <v>69.73</v>
      </c>
      <c r="N27" s="5">
        <f t="shared" si="5"/>
        <v>11.100000000000001</v>
      </c>
      <c r="O27" s="37">
        <v>24</v>
      </c>
      <c r="P27" s="5"/>
      <c r="Q27" s="5">
        <f t="shared" si="11"/>
        <v>0</v>
      </c>
      <c r="R27" s="32"/>
      <c r="S27" s="52">
        <f t="shared" si="7"/>
        <v>0</v>
      </c>
      <c r="T27" s="37"/>
      <c r="X27" s="52">
        <f t="shared" si="8"/>
        <v>4.04153802975021</v>
      </c>
      <c r="Y27" s="52">
        <f t="shared" si="9"/>
        <v>3.724340175953079</v>
      </c>
      <c r="Z27" s="52" t="e">
        <f t="shared" si="10"/>
        <v>#DIV/0!</v>
      </c>
    </row>
    <row r="28" spans="1:26" ht="12.75">
      <c r="A28" s="60">
        <v>4048</v>
      </c>
      <c r="B28" s="1" t="s">
        <v>253</v>
      </c>
      <c r="C28" s="1" t="s">
        <v>196</v>
      </c>
      <c r="D28" s="1" t="s">
        <v>198</v>
      </c>
      <c r="E28" s="5">
        <f>S!E49</f>
        <v>36.28</v>
      </c>
      <c r="F28" s="5">
        <f t="shared" si="0"/>
        <v>0</v>
      </c>
      <c r="G28" s="32">
        <f>S!G49</f>
        <v>10</v>
      </c>
      <c r="H28" s="52">
        <f t="shared" si="1"/>
        <v>10</v>
      </c>
      <c r="I28" s="5">
        <f>S!I49</f>
        <v>34.89</v>
      </c>
      <c r="J28" s="5">
        <f t="shared" si="2"/>
        <v>1.8900000000000006</v>
      </c>
      <c r="K28" s="32">
        <f>S!K49</f>
        <v>0</v>
      </c>
      <c r="L28" s="5">
        <f t="shared" si="3"/>
        <v>1.8900000000000006</v>
      </c>
      <c r="M28" s="5">
        <f t="shared" si="4"/>
        <v>71.17</v>
      </c>
      <c r="N28" s="5">
        <f t="shared" si="5"/>
        <v>11.89</v>
      </c>
      <c r="O28" s="37">
        <v>25</v>
      </c>
      <c r="P28" s="5"/>
      <c r="Q28" s="5">
        <f t="shared" si="11"/>
        <v>0</v>
      </c>
      <c r="R28" s="32"/>
      <c r="S28" s="52">
        <f t="shared" si="7"/>
        <v>0</v>
      </c>
      <c r="T28" s="37"/>
      <c r="X28" s="52">
        <f t="shared" si="8"/>
        <v>3.969128996692392</v>
      </c>
      <c r="Y28" s="52">
        <f t="shared" si="9"/>
        <v>3.640011464603038</v>
      </c>
      <c r="Z28" s="52" t="e">
        <f t="shared" si="10"/>
        <v>#DIV/0!</v>
      </c>
    </row>
    <row r="29" spans="1:26" ht="12.75">
      <c r="A29" s="60">
        <v>4013</v>
      </c>
      <c r="B29" s="1" t="s">
        <v>28</v>
      </c>
      <c r="C29" s="1" t="s">
        <v>280</v>
      </c>
      <c r="D29" s="1" t="s">
        <v>15</v>
      </c>
      <c r="E29" s="5">
        <f>S!E15</f>
        <v>38.72</v>
      </c>
      <c r="F29" s="5">
        <f t="shared" si="0"/>
        <v>0</v>
      </c>
      <c r="G29" s="32">
        <f>S!G15</f>
        <v>5</v>
      </c>
      <c r="H29" s="52">
        <f t="shared" si="1"/>
        <v>5</v>
      </c>
      <c r="I29" s="5">
        <f>S!I15</f>
        <v>35.03</v>
      </c>
      <c r="J29" s="5">
        <f t="shared" si="2"/>
        <v>2.030000000000001</v>
      </c>
      <c r="K29" s="32">
        <f>S!K15</f>
        <v>5</v>
      </c>
      <c r="L29" s="5">
        <f t="shared" si="3"/>
        <v>7.030000000000001</v>
      </c>
      <c r="M29" s="5">
        <f t="shared" si="4"/>
        <v>73.75</v>
      </c>
      <c r="N29" s="5">
        <f t="shared" si="5"/>
        <v>12.030000000000001</v>
      </c>
      <c r="O29" s="37">
        <v>26</v>
      </c>
      <c r="P29" s="5"/>
      <c r="Q29" s="5">
        <f t="shared" si="11"/>
        <v>0</v>
      </c>
      <c r="R29" s="32"/>
      <c r="S29" s="52">
        <f t="shared" si="7"/>
        <v>0</v>
      </c>
      <c r="T29" s="37"/>
      <c r="X29" s="52">
        <f t="shared" si="8"/>
        <v>3.71900826446281</v>
      </c>
      <c r="Y29" s="52">
        <f t="shared" si="9"/>
        <v>3.6254638880959176</v>
      </c>
      <c r="Z29" s="52" t="e">
        <f t="shared" si="10"/>
        <v>#DIV/0!</v>
      </c>
    </row>
    <row r="30" spans="1:26" ht="12.75">
      <c r="A30" s="60">
        <v>4021</v>
      </c>
      <c r="B30" s="1" t="s">
        <v>200</v>
      </c>
      <c r="C30" s="1" t="s">
        <v>31</v>
      </c>
      <c r="D30" s="1" t="s">
        <v>299</v>
      </c>
      <c r="E30" s="5">
        <f>S!E23</f>
        <v>39.96</v>
      </c>
      <c r="F30" s="5">
        <f t="shared" si="0"/>
        <v>0.9600000000000009</v>
      </c>
      <c r="G30" s="32">
        <f>S!G23</f>
        <v>0</v>
      </c>
      <c r="H30" s="52">
        <f t="shared" si="1"/>
        <v>0.9600000000000009</v>
      </c>
      <c r="I30" s="5">
        <f>S!I23</f>
        <v>39.36</v>
      </c>
      <c r="J30" s="5">
        <f t="shared" si="2"/>
        <v>6.359999999999999</v>
      </c>
      <c r="K30" s="32">
        <f>S!K23</f>
        <v>5</v>
      </c>
      <c r="L30" s="5">
        <f t="shared" si="3"/>
        <v>11.36</v>
      </c>
      <c r="M30" s="5">
        <f t="shared" si="4"/>
        <v>79.32</v>
      </c>
      <c r="N30" s="5">
        <f t="shared" si="5"/>
        <v>12.32</v>
      </c>
      <c r="O30" s="37">
        <v>27</v>
      </c>
      <c r="P30" s="5"/>
      <c r="Q30" s="5">
        <f t="shared" si="11"/>
        <v>0</v>
      </c>
      <c r="R30" s="32"/>
      <c r="S30" s="52">
        <f t="shared" si="7"/>
        <v>0</v>
      </c>
      <c r="T30" s="37"/>
      <c r="X30" s="52">
        <f t="shared" si="8"/>
        <v>3.6036036036036037</v>
      </c>
      <c r="Y30" s="52">
        <f t="shared" si="9"/>
        <v>3.2266260162601625</v>
      </c>
      <c r="Z30" s="52" t="e">
        <f t="shared" si="10"/>
        <v>#DIV/0!</v>
      </c>
    </row>
    <row r="31" spans="1:26" ht="12.75">
      <c r="A31" s="60">
        <v>4029</v>
      </c>
      <c r="B31" s="1" t="s">
        <v>44</v>
      </c>
      <c r="C31" s="1" t="s">
        <v>55</v>
      </c>
      <c r="D31" s="1" t="s">
        <v>63</v>
      </c>
      <c r="E31" s="5">
        <f>S!E30</f>
        <v>39.87</v>
      </c>
      <c r="F31" s="5">
        <f t="shared" si="0"/>
        <v>0.8699999999999974</v>
      </c>
      <c r="G31" s="32">
        <f>S!G30</f>
        <v>10</v>
      </c>
      <c r="H31" s="52">
        <f t="shared" si="1"/>
        <v>10.869999999999997</v>
      </c>
      <c r="I31" s="5">
        <f>S!I30</f>
        <v>35.09</v>
      </c>
      <c r="J31" s="5">
        <f t="shared" si="2"/>
        <v>2.0900000000000034</v>
      </c>
      <c r="K31" s="32">
        <f>S!K30</f>
        <v>0</v>
      </c>
      <c r="L31" s="5">
        <f t="shared" si="3"/>
        <v>2.0900000000000034</v>
      </c>
      <c r="M31" s="5">
        <f t="shared" si="4"/>
        <v>74.96000000000001</v>
      </c>
      <c r="N31" s="5">
        <f t="shared" si="5"/>
        <v>12.96</v>
      </c>
      <c r="O31" s="37">
        <v>28</v>
      </c>
      <c r="P31" s="5"/>
      <c r="Q31" s="5">
        <f t="shared" si="11"/>
        <v>0</v>
      </c>
      <c r="R31" s="32"/>
      <c r="S31" s="52">
        <f t="shared" si="7"/>
        <v>0</v>
      </c>
      <c r="T31" s="37"/>
      <c r="X31" s="52">
        <f t="shared" si="8"/>
        <v>3.611738148984199</v>
      </c>
      <c r="Y31" s="52">
        <f t="shared" si="9"/>
        <v>3.619264747791393</v>
      </c>
      <c r="Z31" s="52" t="e">
        <f t="shared" si="10"/>
        <v>#DIV/0!</v>
      </c>
    </row>
    <row r="32" spans="1:26" ht="12.75">
      <c r="A32" s="61">
        <v>4012</v>
      </c>
      <c r="B32" t="s">
        <v>167</v>
      </c>
      <c r="C32" t="s">
        <v>168</v>
      </c>
      <c r="D32" s="1" t="s">
        <v>157</v>
      </c>
      <c r="E32" s="5">
        <f>S!E14</f>
        <v>43.82</v>
      </c>
      <c r="F32" s="5">
        <f t="shared" si="0"/>
        <v>4.82</v>
      </c>
      <c r="G32" s="32">
        <f>S!G14</f>
        <v>0</v>
      </c>
      <c r="H32" s="52">
        <f t="shared" si="1"/>
        <v>4.82</v>
      </c>
      <c r="I32" s="5">
        <f>S!I14</f>
        <v>42.21</v>
      </c>
      <c r="J32" s="5">
        <f t="shared" si="2"/>
        <v>9.21</v>
      </c>
      <c r="K32" s="32">
        <f>S!K14</f>
        <v>0</v>
      </c>
      <c r="L32" s="5">
        <f t="shared" si="3"/>
        <v>9.21</v>
      </c>
      <c r="M32" s="5">
        <f t="shared" si="4"/>
        <v>86.03</v>
      </c>
      <c r="N32" s="5">
        <f t="shared" si="5"/>
        <v>14.030000000000001</v>
      </c>
      <c r="O32" s="37">
        <v>29</v>
      </c>
      <c r="P32" s="5"/>
      <c r="Q32" s="5">
        <f>IF(P32=0,0,IF(P32&gt;$S$2,120,IF(P32&lt;$Q$2,0,IF($S$2&gt;P32&gt;$Q$2,P32-$Q$2))))</f>
        <v>0</v>
      </c>
      <c r="R32" s="32"/>
      <c r="S32" s="52">
        <f t="shared" si="7"/>
        <v>0</v>
      </c>
      <c r="T32" s="37"/>
      <c r="X32" s="52">
        <f t="shared" si="8"/>
        <v>3.2861706983112735</v>
      </c>
      <c r="Y32" s="52">
        <f t="shared" si="9"/>
        <v>3.0087656953328596</v>
      </c>
      <c r="Z32" s="52" t="e">
        <f t="shared" si="10"/>
        <v>#DIV/0!</v>
      </c>
    </row>
    <row r="33" spans="1:26" ht="12.75">
      <c r="A33" s="60">
        <v>4010</v>
      </c>
      <c r="B33" s="1" t="s">
        <v>17</v>
      </c>
      <c r="C33" s="1" t="s">
        <v>26</v>
      </c>
      <c r="D33" s="1" t="s">
        <v>12</v>
      </c>
      <c r="E33" s="5">
        <f>S!E12</f>
        <v>38.72</v>
      </c>
      <c r="F33" s="5">
        <f t="shared" si="0"/>
        <v>0</v>
      </c>
      <c r="G33" s="32">
        <f>S!G12</f>
        <v>10</v>
      </c>
      <c r="H33" s="52">
        <f t="shared" si="1"/>
        <v>10</v>
      </c>
      <c r="I33" s="5">
        <f>S!I12</f>
        <v>38.02</v>
      </c>
      <c r="J33" s="5">
        <f t="shared" si="2"/>
        <v>5.020000000000003</v>
      </c>
      <c r="K33" s="32">
        <f>S!K12</f>
        <v>0</v>
      </c>
      <c r="L33" s="5">
        <f t="shared" si="3"/>
        <v>5.020000000000003</v>
      </c>
      <c r="M33" s="5">
        <f t="shared" si="4"/>
        <v>76.74000000000001</v>
      </c>
      <c r="N33" s="5">
        <f t="shared" si="5"/>
        <v>15.020000000000003</v>
      </c>
      <c r="O33" s="37">
        <v>30</v>
      </c>
      <c r="P33" s="5"/>
      <c r="Q33" s="5">
        <f t="shared" si="11"/>
        <v>0</v>
      </c>
      <c r="R33" s="32"/>
      <c r="S33" s="52">
        <f t="shared" si="7"/>
        <v>0</v>
      </c>
      <c r="T33" s="37"/>
      <c r="X33" s="52">
        <f t="shared" si="8"/>
        <v>3.71900826446281</v>
      </c>
      <c r="Y33" s="52">
        <f t="shared" si="9"/>
        <v>3.340347185691741</v>
      </c>
      <c r="Z33" s="52" t="e">
        <f t="shared" si="10"/>
        <v>#DIV/0!</v>
      </c>
    </row>
    <row r="34" spans="1:26" ht="12.75">
      <c r="A34" s="60">
        <v>4041</v>
      </c>
      <c r="B34" t="s">
        <v>240</v>
      </c>
      <c r="C34" t="s">
        <v>267</v>
      </c>
      <c r="D34" s="1" t="s">
        <v>198</v>
      </c>
      <c r="E34" s="5">
        <f>S!E42</f>
        <v>36.22</v>
      </c>
      <c r="F34" s="5">
        <f t="shared" si="0"/>
        <v>0</v>
      </c>
      <c r="G34" s="32">
        <f>S!G42</f>
        <v>10</v>
      </c>
      <c r="H34" s="52">
        <f t="shared" si="1"/>
        <v>10</v>
      </c>
      <c r="I34" s="5">
        <f>S!I42</f>
        <v>34.38</v>
      </c>
      <c r="J34" s="5">
        <f t="shared" si="2"/>
        <v>1.3800000000000026</v>
      </c>
      <c r="K34" s="32">
        <f>S!K42</f>
        <v>5</v>
      </c>
      <c r="L34" s="5">
        <f t="shared" si="3"/>
        <v>6.380000000000003</v>
      </c>
      <c r="M34" s="5">
        <f t="shared" si="4"/>
        <v>70.6</v>
      </c>
      <c r="N34" s="5">
        <f t="shared" si="5"/>
        <v>16.380000000000003</v>
      </c>
      <c r="O34" s="37">
        <v>31</v>
      </c>
      <c r="P34" s="5"/>
      <c r="Q34" s="5">
        <f t="shared" si="11"/>
        <v>0</v>
      </c>
      <c r="R34" s="32"/>
      <c r="S34" s="52">
        <f t="shared" si="7"/>
        <v>0</v>
      </c>
      <c r="T34" s="37"/>
      <c r="X34" s="52">
        <f t="shared" si="8"/>
        <v>3.9757040309221425</v>
      </c>
      <c r="Y34" s="52">
        <f t="shared" si="9"/>
        <v>3.694008144269924</v>
      </c>
      <c r="Z34" s="52" t="e">
        <f t="shared" si="10"/>
        <v>#DIV/0!</v>
      </c>
    </row>
    <row r="35" spans="1:26" ht="12.75">
      <c r="A35" s="60">
        <v>4024</v>
      </c>
      <c r="B35" s="1" t="s">
        <v>240</v>
      </c>
      <c r="C35" s="1" t="s">
        <v>245</v>
      </c>
      <c r="D35" s="1" t="s">
        <v>27</v>
      </c>
      <c r="E35" s="5">
        <f>S!E26</f>
        <v>38.69</v>
      </c>
      <c r="F35" s="5">
        <f t="shared" si="0"/>
        <v>0</v>
      </c>
      <c r="G35" s="32">
        <f>S!G26</f>
        <v>10</v>
      </c>
      <c r="H35" s="52">
        <f t="shared" si="1"/>
        <v>10</v>
      </c>
      <c r="I35" s="5">
        <f>S!I26</f>
        <v>36.44</v>
      </c>
      <c r="J35" s="5">
        <f t="shared" si="2"/>
        <v>3.4399999999999977</v>
      </c>
      <c r="K35" s="32">
        <f>S!K26</f>
        <v>5</v>
      </c>
      <c r="L35" s="5">
        <f t="shared" si="3"/>
        <v>8.439999999999998</v>
      </c>
      <c r="M35" s="5">
        <f t="shared" si="4"/>
        <v>75.13</v>
      </c>
      <c r="N35" s="5">
        <f t="shared" si="5"/>
        <v>18.439999999999998</v>
      </c>
      <c r="O35" s="37">
        <v>32</v>
      </c>
      <c r="P35" s="5"/>
      <c r="Q35" s="5">
        <f t="shared" si="11"/>
        <v>0</v>
      </c>
      <c r="R35" s="32"/>
      <c r="S35" s="52">
        <f t="shared" si="7"/>
        <v>0</v>
      </c>
      <c r="T35" s="37"/>
      <c r="X35" s="52">
        <f t="shared" si="8"/>
        <v>3.7218919617472217</v>
      </c>
      <c r="Y35" s="52">
        <f t="shared" si="9"/>
        <v>3.485181119648738</v>
      </c>
      <c r="Z35" s="52" t="e">
        <f t="shared" si="10"/>
        <v>#DIV/0!</v>
      </c>
    </row>
    <row r="36" spans="1:26" s="109" customFormat="1" ht="12.75">
      <c r="A36" s="123">
        <v>4040</v>
      </c>
      <c r="B36" s="110" t="s">
        <v>56</v>
      </c>
      <c r="C36" s="110" t="s">
        <v>88</v>
      </c>
      <c r="D36" s="110" t="s">
        <v>152</v>
      </c>
      <c r="E36" s="111">
        <f>S!E41</f>
        <v>37.66</v>
      </c>
      <c r="F36" s="111">
        <f t="shared" si="0"/>
        <v>0</v>
      </c>
      <c r="G36" s="112">
        <f>S!G41</f>
        <v>15</v>
      </c>
      <c r="H36" s="111">
        <f t="shared" si="1"/>
        <v>15</v>
      </c>
      <c r="I36" s="111">
        <f>S!I41</f>
        <v>38.6</v>
      </c>
      <c r="J36" s="111">
        <f t="shared" si="2"/>
        <v>5.600000000000001</v>
      </c>
      <c r="K36" s="112">
        <f>S!K41</f>
        <v>10</v>
      </c>
      <c r="L36" s="111">
        <f t="shared" si="3"/>
        <v>15.600000000000001</v>
      </c>
      <c r="M36" s="111">
        <f t="shared" si="4"/>
        <v>76.25999999999999</v>
      </c>
      <c r="N36" s="111">
        <f t="shared" si="5"/>
        <v>30.6</v>
      </c>
      <c r="O36" s="112">
        <v>33</v>
      </c>
      <c r="P36" s="111"/>
      <c r="Q36" s="111">
        <f t="shared" si="11"/>
        <v>0</v>
      </c>
      <c r="R36" s="112"/>
      <c r="S36" s="111">
        <f t="shared" si="7"/>
        <v>0</v>
      </c>
      <c r="T36" s="112"/>
      <c r="X36" s="111">
        <f t="shared" si="8"/>
        <v>3.8236856080722257</v>
      </c>
      <c r="Y36" s="111">
        <f t="shared" si="9"/>
        <v>3.2901554404145075</v>
      </c>
      <c r="Z36" s="111" t="e">
        <f t="shared" si="10"/>
        <v>#DIV/0!</v>
      </c>
    </row>
    <row r="37" spans="1:26" ht="12.75">
      <c r="A37" s="60">
        <v>4046</v>
      </c>
      <c r="B37" t="s">
        <v>303</v>
      </c>
      <c r="C37" t="s">
        <v>304</v>
      </c>
      <c r="D37" s="1" t="s">
        <v>13</v>
      </c>
      <c r="E37" s="5">
        <f>S!E47</f>
        <v>47.09</v>
      </c>
      <c r="F37" s="5">
        <f t="shared" si="0"/>
        <v>8.090000000000003</v>
      </c>
      <c r="G37" s="32">
        <f>S!G47</f>
        <v>10</v>
      </c>
      <c r="H37" s="52">
        <f t="shared" si="1"/>
        <v>18.090000000000003</v>
      </c>
      <c r="I37" s="5">
        <f>S!I47</f>
        <v>46.96</v>
      </c>
      <c r="J37" s="5">
        <f t="shared" si="2"/>
        <v>13.96</v>
      </c>
      <c r="K37" s="32">
        <f>S!K47</f>
        <v>5</v>
      </c>
      <c r="L37" s="5">
        <f t="shared" si="3"/>
        <v>18.96</v>
      </c>
      <c r="M37" s="5">
        <f t="shared" si="4"/>
        <v>94.05000000000001</v>
      </c>
      <c r="N37" s="5">
        <f t="shared" si="5"/>
        <v>37.050000000000004</v>
      </c>
      <c r="O37" s="37">
        <v>34</v>
      </c>
      <c r="P37" s="5"/>
      <c r="Q37" s="5">
        <f t="shared" si="11"/>
        <v>0</v>
      </c>
      <c r="R37" s="32"/>
      <c r="S37" s="52">
        <f t="shared" si="7"/>
        <v>0</v>
      </c>
      <c r="T37" s="37"/>
      <c r="X37" s="52">
        <f t="shared" si="8"/>
        <v>3.057974092163941</v>
      </c>
      <c r="Y37" s="52">
        <f t="shared" si="9"/>
        <v>2.70442930153322</v>
      </c>
      <c r="Z37" s="52" t="e">
        <f t="shared" si="10"/>
        <v>#DIV/0!</v>
      </c>
    </row>
    <row r="38" spans="1:26" ht="12.75">
      <c r="A38" s="60">
        <v>4027</v>
      </c>
      <c r="B38" t="s">
        <v>253</v>
      </c>
      <c r="C38" t="s">
        <v>254</v>
      </c>
      <c r="D38" s="1" t="s">
        <v>134</v>
      </c>
      <c r="E38" s="5">
        <f>S!E28</f>
        <v>55.03</v>
      </c>
      <c r="F38" s="5">
        <f t="shared" si="0"/>
        <v>16.03</v>
      </c>
      <c r="G38" s="32">
        <f>S!G28</f>
        <v>20</v>
      </c>
      <c r="H38" s="52">
        <f t="shared" si="1"/>
        <v>36.03</v>
      </c>
      <c r="I38" s="5">
        <f>S!I28</f>
        <v>41.84</v>
      </c>
      <c r="J38" s="5">
        <f t="shared" si="2"/>
        <v>8.840000000000003</v>
      </c>
      <c r="K38" s="32">
        <f>S!K28</f>
        <v>0</v>
      </c>
      <c r="L38" s="5">
        <f t="shared" si="3"/>
        <v>8.840000000000003</v>
      </c>
      <c r="M38" s="5">
        <f t="shared" si="4"/>
        <v>96.87</v>
      </c>
      <c r="N38" s="5">
        <f t="shared" si="5"/>
        <v>44.870000000000005</v>
      </c>
      <c r="O38" s="37">
        <v>35</v>
      </c>
      <c r="P38" s="5"/>
      <c r="Q38" s="5">
        <f t="shared" si="11"/>
        <v>0</v>
      </c>
      <c r="R38" s="32"/>
      <c r="S38" s="52">
        <f t="shared" si="7"/>
        <v>0</v>
      </c>
      <c r="T38" s="37"/>
      <c r="X38" s="52">
        <f t="shared" si="8"/>
        <v>2.6167544975467925</v>
      </c>
      <c r="Y38" s="52">
        <f t="shared" si="9"/>
        <v>3.0353728489483744</v>
      </c>
      <c r="Z38" s="52" t="e">
        <f t="shared" si="10"/>
        <v>#DIV/0!</v>
      </c>
    </row>
    <row r="39" spans="1:26" ht="12.75">
      <c r="A39" s="60">
        <v>4001</v>
      </c>
      <c r="B39" s="1" t="s">
        <v>6</v>
      </c>
      <c r="C39" s="1" t="s">
        <v>282</v>
      </c>
      <c r="D39" s="1" t="s">
        <v>294</v>
      </c>
      <c r="E39" s="5">
        <f>S!E4</f>
        <v>30.25</v>
      </c>
      <c r="F39" s="5">
        <f t="shared" si="0"/>
        <v>0</v>
      </c>
      <c r="G39" s="32">
        <f>S!G4</f>
        <v>5</v>
      </c>
      <c r="H39" s="52">
        <f t="shared" si="1"/>
        <v>5</v>
      </c>
      <c r="I39" s="5">
        <f>S!I4</f>
        <v>0</v>
      </c>
      <c r="J39" s="5">
        <f t="shared" si="2"/>
        <v>0</v>
      </c>
      <c r="K39" s="32">
        <f>S!K4</f>
        <v>100</v>
      </c>
      <c r="L39" s="5">
        <f t="shared" si="3"/>
        <v>100</v>
      </c>
      <c r="M39" s="5">
        <f t="shared" si="4"/>
        <v>30.25</v>
      </c>
      <c r="N39" s="5">
        <f t="shared" si="5"/>
        <v>105</v>
      </c>
      <c r="O39" s="37"/>
      <c r="P39" s="5"/>
      <c r="Q39" s="5">
        <f t="shared" si="11"/>
        <v>0</v>
      </c>
      <c r="R39" s="32"/>
      <c r="S39" s="52">
        <f t="shared" si="7"/>
        <v>0</v>
      </c>
      <c r="T39" s="37"/>
      <c r="X39" s="52">
        <f t="shared" si="8"/>
        <v>4.760330578512397</v>
      </c>
      <c r="Y39" s="52" t="e">
        <f t="shared" si="9"/>
        <v>#DIV/0!</v>
      </c>
      <c r="Z39" s="52" t="e">
        <f t="shared" si="10"/>
        <v>#DIV/0!</v>
      </c>
    </row>
    <row r="40" spans="1:26" ht="12.75">
      <c r="A40" s="61">
        <v>4038</v>
      </c>
      <c r="B40" t="s">
        <v>118</v>
      </c>
      <c r="C40" t="s">
        <v>129</v>
      </c>
      <c r="D40" s="1" t="s">
        <v>113</v>
      </c>
      <c r="E40" s="5">
        <f>S!E39</f>
        <v>37.68</v>
      </c>
      <c r="F40" s="5">
        <f t="shared" si="0"/>
        <v>0</v>
      </c>
      <c r="G40" s="32">
        <f>S!G39</f>
        <v>5</v>
      </c>
      <c r="H40" s="52">
        <f t="shared" si="1"/>
        <v>5</v>
      </c>
      <c r="I40" s="5">
        <f>S!I39</f>
        <v>0</v>
      </c>
      <c r="J40" s="5">
        <f t="shared" si="2"/>
        <v>0</v>
      </c>
      <c r="K40" s="32">
        <f>S!K39</f>
        <v>100</v>
      </c>
      <c r="L40" s="5">
        <f t="shared" si="3"/>
        <v>100</v>
      </c>
      <c r="M40" s="5">
        <f t="shared" si="4"/>
        <v>37.68</v>
      </c>
      <c r="N40" s="5">
        <f t="shared" si="5"/>
        <v>105</v>
      </c>
      <c r="O40" s="37"/>
      <c r="P40" s="5"/>
      <c r="Q40" s="5">
        <f t="shared" si="11"/>
        <v>0</v>
      </c>
      <c r="R40" s="32"/>
      <c r="S40" s="52">
        <f t="shared" si="7"/>
        <v>0</v>
      </c>
      <c r="T40" s="37"/>
      <c r="X40" s="52">
        <f t="shared" si="8"/>
        <v>3.821656050955414</v>
      </c>
      <c r="Y40" s="52" t="e">
        <f t="shared" si="9"/>
        <v>#DIV/0!</v>
      </c>
      <c r="Z40" s="52" t="e">
        <f t="shared" si="10"/>
        <v>#DIV/0!</v>
      </c>
    </row>
    <row r="41" spans="1:26" ht="12.75">
      <c r="A41" s="60">
        <v>4030</v>
      </c>
      <c r="B41" s="1" t="s">
        <v>265</v>
      </c>
      <c r="C41" s="1" t="s">
        <v>266</v>
      </c>
      <c r="D41" s="1" t="s">
        <v>197</v>
      </c>
      <c r="E41" s="5">
        <f>S!E31</f>
        <v>38.4</v>
      </c>
      <c r="F41" s="5">
        <f t="shared" si="0"/>
        <v>0</v>
      </c>
      <c r="G41" s="32">
        <f>S!G31</f>
        <v>5</v>
      </c>
      <c r="H41" s="52">
        <f t="shared" si="1"/>
        <v>5</v>
      </c>
      <c r="I41" s="5">
        <f>S!I31</f>
        <v>0</v>
      </c>
      <c r="J41" s="5">
        <f t="shared" si="2"/>
        <v>0</v>
      </c>
      <c r="K41" s="32">
        <f>S!K31</f>
        <v>100</v>
      </c>
      <c r="L41" s="5">
        <f t="shared" si="3"/>
        <v>100</v>
      </c>
      <c r="M41" s="5">
        <f t="shared" si="4"/>
        <v>38.4</v>
      </c>
      <c r="N41" s="5">
        <f t="shared" si="5"/>
        <v>105</v>
      </c>
      <c r="O41" s="37"/>
      <c r="P41" s="5"/>
      <c r="Q41" s="5">
        <f t="shared" si="11"/>
        <v>0</v>
      </c>
      <c r="R41" s="32"/>
      <c r="S41" s="52">
        <f t="shared" si="7"/>
        <v>0</v>
      </c>
      <c r="T41" s="37"/>
      <c r="X41" s="52">
        <f t="shared" si="8"/>
        <v>3.75</v>
      </c>
      <c r="Y41" s="52" t="e">
        <f t="shared" si="9"/>
        <v>#DIV/0!</v>
      </c>
      <c r="Z41" s="52" t="e">
        <f t="shared" si="10"/>
        <v>#DIV/0!</v>
      </c>
    </row>
    <row r="42" spans="1:26" ht="12.75">
      <c r="A42" s="61">
        <v>4032</v>
      </c>
      <c r="B42" t="s">
        <v>201</v>
      </c>
      <c r="C42" t="s">
        <v>300</v>
      </c>
      <c r="D42" s="1" t="s">
        <v>13</v>
      </c>
      <c r="E42" s="5">
        <f>S!E33</f>
        <v>38.91</v>
      </c>
      <c r="F42" s="5">
        <f t="shared" si="0"/>
        <v>0</v>
      </c>
      <c r="G42" s="32">
        <f>S!G33</f>
        <v>5</v>
      </c>
      <c r="H42" s="52">
        <f t="shared" si="1"/>
        <v>5</v>
      </c>
      <c r="I42" s="5">
        <f>S!I33</f>
        <v>0</v>
      </c>
      <c r="J42" s="5">
        <f t="shared" si="2"/>
        <v>0</v>
      </c>
      <c r="K42" s="32">
        <f>S!K33</f>
        <v>100</v>
      </c>
      <c r="L42" s="5">
        <f t="shared" si="3"/>
        <v>100</v>
      </c>
      <c r="M42" s="5">
        <f t="shared" si="4"/>
        <v>38.91</v>
      </c>
      <c r="N42" s="5">
        <f t="shared" si="5"/>
        <v>105</v>
      </c>
      <c r="O42" s="37"/>
      <c r="P42" s="5"/>
      <c r="Q42" s="5">
        <f t="shared" si="11"/>
        <v>0</v>
      </c>
      <c r="R42" s="32"/>
      <c r="S42" s="52">
        <f t="shared" si="7"/>
        <v>0</v>
      </c>
      <c r="T42" s="37"/>
      <c r="X42" s="52">
        <f>$X$2/E42</f>
        <v>3.7008481110254436</v>
      </c>
      <c r="Y42" s="52" t="e">
        <f>$Y$2/I42</f>
        <v>#DIV/0!</v>
      </c>
      <c r="Z42" s="52" t="e">
        <f>$Z$2/P42</f>
        <v>#DIV/0!</v>
      </c>
    </row>
    <row r="43" spans="1:26" ht="12.75">
      <c r="A43" s="60">
        <v>4006</v>
      </c>
      <c r="B43" s="1" t="s">
        <v>52</v>
      </c>
      <c r="C43" s="1" t="s">
        <v>296</v>
      </c>
      <c r="D43" s="1" t="s">
        <v>13</v>
      </c>
      <c r="E43" s="5">
        <f>S!E8</f>
        <v>0</v>
      </c>
      <c r="F43" s="5">
        <f t="shared" si="0"/>
        <v>0</v>
      </c>
      <c r="G43" s="32">
        <f>S!G8</f>
        <v>120</v>
      </c>
      <c r="H43" s="52">
        <f t="shared" si="1"/>
        <v>120</v>
      </c>
      <c r="I43" s="5">
        <f>S!I8</f>
        <v>34.63</v>
      </c>
      <c r="J43" s="5">
        <f t="shared" si="2"/>
        <v>1.6300000000000026</v>
      </c>
      <c r="K43" s="32">
        <f>S!K8</f>
        <v>0</v>
      </c>
      <c r="L43" s="5">
        <f t="shared" si="3"/>
        <v>1.6300000000000026</v>
      </c>
      <c r="M43" s="5">
        <f t="shared" si="4"/>
        <v>34.63</v>
      </c>
      <c r="N43" s="5">
        <f t="shared" si="5"/>
        <v>121.63</v>
      </c>
      <c r="O43" s="37"/>
      <c r="P43" s="5"/>
      <c r="Q43" s="5">
        <f>IF(P43=0,0,IF(P43&gt;$S$2,120,IF(P43&lt;$Q$2,0,IF($S$2&gt;P43&gt;$Q$2,P43-$Q$2))))</f>
        <v>0</v>
      </c>
      <c r="R43" s="32"/>
      <c r="S43" s="52">
        <f t="shared" si="7"/>
        <v>0</v>
      </c>
      <c r="T43" s="37"/>
      <c r="X43" s="52" t="e">
        <f>$X$2/E43</f>
        <v>#DIV/0!</v>
      </c>
      <c r="Y43" s="52">
        <f>$Y$2/I43</f>
        <v>3.6673404562518046</v>
      </c>
      <c r="Z43" s="52" t="e">
        <f>$Z$2/P43</f>
        <v>#DIV/0!</v>
      </c>
    </row>
    <row r="44" spans="1:26" ht="12.75">
      <c r="A44" s="60">
        <v>4045</v>
      </c>
      <c r="B44" t="s">
        <v>274</v>
      </c>
      <c r="C44" t="s">
        <v>275</v>
      </c>
      <c r="D44" s="1" t="s">
        <v>136</v>
      </c>
      <c r="E44" s="5">
        <f>S!E46</f>
        <v>55.78</v>
      </c>
      <c r="F44" s="5">
        <f t="shared" si="0"/>
        <v>16.78</v>
      </c>
      <c r="G44" s="32">
        <f>S!G46</f>
        <v>5</v>
      </c>
      <c r="H44" s="52">
        <f t="shared" si="1"/>
        <v>21.78</v>
      </c>
      <c r="I44" s="5">
        <f>S!I46</f>
        <v>52.91</v>
      </c>
      <c r="J44" s="5">
        <f t="shared" si="2"/>
        <v>100</v>
      </c>
      <c r="K44" s="32"/>
      <c r="L44" s="5">
        <f t="shared" si="3"/>
        <v>100</v>
      </c>
      <c r="M44" s="5">
        <f t="shared" si="4"/>
        <v>108.69</v>
      </c>
      <c r="N44" s="5">
        <f t="shared" si="5"/>
        <v>121.78</v>
      </c>
      <c r="O44" s="37"/>
      <c r="P44" s="5"/>
      <c r="Q44" s="5">
        <f aca="true" t="shared" si="12" ref="Q44:Q49">IF(P44=0,0,IF(P44&gt;$S$2,120,IF(P44&lt;$Q$2,0,IF($S$2&gt;P44&gt;$Q$2,P44-$Q$2))))</f>
        <v>0</v>
      </c>
      <c r="R44" s="32"/>
      <c r="S44" s="52">
        <f aca="true" t="shared" si="13" ref="S44:S49">SUM(Q44:R44)</f>
        <v>0</v>
      </c>
      <c r="X44" s="52">
        <f aca="true" t="shared" si="14" ref="X44:X49">$X$2/E44</f>
        <v>2.5815704553603442</v>
      </c>
      <c r="Y44" s="52">
        <f aca="true" t="shared" si="15" ref="Y44:Y49">$Y$2/I44</f>
        <v>2.4003024003024005</v>
      </c>
      <c r="Z44" s="52" t="e">
        <f aca="true" t="shared" si="16" ref="Z44:Z49">$Z$2/P44</f>
        <v>#DIV/0!</v>
      </c>
    </row>
    <row r="45" spans="1:26" ht="12.75">
      <c r="A45" s="60">
        <v>4020</v>
      </c>
      <c r="B45" s="1" t="s">
        <v>277</v>
      </c>
      <c r="C45" s="1" t="s">
        <v>278</v>
      </c>
      <c r="D45" s="1" t="s">
        <v>299</v>
      </c>
      <c r="E45" s="5">
        <f>S!E22</f>
        <v>0</v>
      </c>
      <c r="F45" s="5">
        <f t="shared" si="0"/>
        <v>0</v>
      </c>
      <c r="G45" s="32">
        <f>S!G22</f>
        <v>120</v>
      </c>
      <c r="H45" s="52">
        <f t="shared" si="1"/>
        <v>120</v>
      </c>
      <c r="I45" s="5">
        <f>S!I22</f>
        <v>36.05</v>
      </c>
      <c r="J45" s="5">
        <f t="shared" si="2"/>
        <v>3.049999999999997</v>
      </c>
      <c r="K45" s="32">
        <f>S!K22</f>
        <v>5</v>
      </c>
      <c r="L45" s="5">
        <f t="shared" si="3"/>
        <v>8.049999999999997</v>
      </c>
      <c r="M45" s="5">
        <f t="shared" si="4"/>
        <v>36.05</v>
      </c>
      <c r="N45" s="5">
        <f t="shared" si="5"/>
        <v>128.05</v>
      </c>
      <c r="O45" s="37"/>
      <c r="P45" s="5"/>
      <c r="Q45" s="5">
        <f t="shared" si="12"/>
        <v>0</v>
      </c>
      <c r="R45" s="32"/>
      <c r="S45" s="52">
        <f t="shared" si="13"/>
        <v>0</v>
      </c>
      <c r="X45" s="52" t="e">
        <f t="shared" si="14"/>
        <v>#DIV/0!</v>
      </c>
      <c r="Y45" s="52">
        <f t="shared" si="15"/>
        <v>3.5228848821081833</v>
      </c>
      <c r="Z45" s="52" t="e">
        <f t="shared" si="16"/>
        <v>#DIV/0!</v>
      </c>
    </row>
    <row r="46" spans="1:26" ht="12.75">
      <c r="A46" s="60">
        <v>4009</v>
      </c>
      <c r="B46" s="1" t="s">
        <v>46</v>
      </c>
      <c r="C46" s="1" t="s">
        <v>297</v>
      </c>
      <c r="D46" s="1" t="s">
        <v>13</v>
      </c>
      <c r="E46" s="5">
        <f>S!E11</f>
        <v>57.16</v>
      </c>
      <c r="F46" s="5">
        <f t="shared" si="0"/>
        <v>18.159999999999997</v>
      </c>
      <c r="G46" s="32">
        <f>S!G11</f>
        <v>15</v>
      </c>
      <c r="H46" s="52">
        <f t="shared" si="1"/>
        <v>33.16</v>
      </c>
      <c r="I46" s="5">
        <f>S!I11</f>
        <v>0</v>
      </c>
      <c r="J46" s="5">
        <f t="shared" si="2"/>
        <v>0</v>
      </c>
      <c r="K46" s="32">
        <f>S!K11</f>
        <v>100</v>
      </c>
      <c r="L46" s="5">
        <f t="shared" si="3"/>
        <v>100</v>
      </c>
      <c r="M46" s="5">
        <f t="shared" si="4"/>
        <v>57.16</v>
      </c>
      <c r="N46" s="5">
        <f t="shared" si="5"/>
        <v>133.16</v>
      </c>
      <c r="O46" s="37"/>
      <c r="P46" s="5"/>
      <c r="Q46" s="5">
        <f t="shared" si="12"/>
        <v>0</v>
      </c>
      <c r="R46" s="32"/>
      <c r="S46" s="52">
        <f t="shared" si="13"/>
        <v>0</v>
      </c>
      <c r="X46" s="52">
        <f t="shared" si="14"/>
        <v>2.5192442267319803</v>
      </c>
      <c r="Y46" s="52" t="e">
        <f t="shared" si="15"/>
        <v>#DIV/0!</v>
      </c>
      <c r="Z46" s="52" t="e">
        <f t="shared" si="16"/>
        <v>#DIV/0!</v>
      </c>
    </row>
    <row r="47" spans="1:26" ht="12.75">
      <c r="A47" s="61">
        <v>4005</v>
      </c>
      <c r="B47" t="s">
        <v>221</v>
      </c>
      <c r="C47" t="s">
        <v>295</v>
      </c>
      <c r="D47" s="1" t="s">
        <v>13</v>
      </c>
      <c r="E47" s="5">
        <f>S!E7</f>
        <v>0</v>
      </c>
      <c r="F47" s="5">
        <f t="shared" si="0"/>
        <v>0</v>
      </c>
      <c r="G47" s="32">
        <f>S!G7</f>
        <v>120</v>
      </c>
      <c r="H47" s="52">
        <f t="shared" si="1"/>
        <v>120</v>
      </c>
      <c r="I47" s="5">
        <f>S!I7</f>
        <v>0</v>
      </c>
      <c r="J47" s="5">
        <f t="shared" si="2"/>
        <v>0</v>
      </c>
      <c r="K47" s="32">
        <f>S!K7</f>
        <v>100</v>
      </c>
      <c r="L47" s="5">
        <f t="shared" si="3"/>
        <v>100</v>
      </c>
      <c r="M47" s="5">
        <f t="shared" si="4"/>
        <v>0</v>
      </c>
      <c r="N47" s="5">
        <f t="shared" si="5"/>
        <v>220</v>
      </c>
      <c r="O47" s="37"/>
      <c r="P47" s="5"/>
      <c r="Q47" s="5">
        <f t="shared" si="12"/>
        <v>0</v>
      </c>
      <c r="R47" s="32"/>
      <c r="S47" s="52">
        <f t="shared" si="13"/>
        <v>0</v>
      </c>
      <c r="X47" s="52" t="e">
        <f t="shared" si="14"/>
        <v>#DIV/0!</v>
      </c>
      <c r="Y47" s="52" t="e">
        <f t="shared" si="15"/>
        <v>#DIV/0!</v>
      </c>
      <c r="Z47" s="52" t="e">
        <f t="shared" si="16"/>
        <v>#DIV/0!</v>
      </c>
    </row>
    <row r="48" spans="1:26" ht="12.75">
      <c r="A48" s="60">
        <v>4022</v>
      </c>
      <c r="B48" t="s">
        <v>161</v>
      </c>
      <c r="C48" t="s">
        <v>162</v>
      </c>
      <c r="D48" s="1" t="s">
        <v>13</v>
      </c>
      <c r="E48" s="5">
        <f>S!E24</f>
        <v>0</v>
      </c>
      <c r="F48" s="5">
        <f t="shared" si="0"/>
        <v>0</v>
      </c>
      <c r="G48" s="32">
        <f>S!G24</f>
        <v>120</v>
      </c>
      <c r="H48" s="52">
        <f t="shared" si="1"/>
        <v>120</v>
      </c>
      <c r="I48" s="5">
        <f>S!I24</f>
        <v>0</v>
      </c>
      <c r="J48" s="5">
        <f t="shared" si="2"/>
        <v>0</v>
      </c>
      <c r="K48" s="32">
        <f>S!K24</f>
        <v>100</v>
      </c>
      <c r="L48" s="5">
        <f t="shared" si="3"/>
        <v>100</v>
      </c>
      <c r="M48" s="5">
        <f t="shared" si="4"/>
        <v>0</v>
      </c>
      <c r="N48" s="5">
        <f t="shared" si="5"/>
        <v>220</v>
      </c>
      <c r="O48" s="37"/>
      <c r="P48" s="5"/>
      <c r="Q48" s="5">
        <f t="shared" si="12"/>
        <v>0</v>
      </c>
      <c r="R48" s="32"/>
      <c r="S48" s="52">
        <f t="shared" si="13"/>
        <v>0</v>
      </c>
      <c r="X48" s="52" t="e">
        <f t="shared" si="14"/>
        <v>#DIV/0!</v>
      </c>
      <c r="Y48" s="52" t="e">
        <f t="shared" si="15"/>
        <v>#DIV/0!</v>
      </c>
      <c r="Z48" s="52" t="e">
        <f t="shared" si="16"/>
        <v>#DIV/0!</v>
      </c>
    </row>
    <row r="49" spans="1:26" ht="12.75">
      <c r="A49" s="60">
        <v>4042</v>
      </c>
      <c r="B49" s="1" t="s">
        <v>128</v>
      </c>
      <c r="C49" s="1" t="s">
        <v>25</v>
      </c>
      <c r="D49" s="1" t="s">
        <v>7</v>
      </c>
      <c r="E49" s="5">
        <f>S!E43</f>
        <v>0</v>
      </c>
      <c r="F49" s="5">
        <f t="shared" si="0"/>
        <v>0</v>
      </c>
      <c r="G49" s="32">
        <f>S!G43</f>
        <v>120</v>
      </c>
      <c r="H49" s="52">
        <f t="shared" si="1"/>
        <v>120</v>
      </c>
      <c r="I49" s="5">
        <f>S!I43</f>
        <v>0</v>
      </c>
      <c r="J49" s="5">
        <f t="shared" si="2"/>
        <v>0</v>
      </c>
      <c r="K49" s="32">
        <f>S!K43</f>
        <v>100</v>
      </c>
      <c r="L49" s="5">
        <f t="shared" si="3"/>
        <v>100</v>
      </c>
      <c r="M49" s="5">
        <f t="shared" si="4"/>
        <v>0</v>
      </c>
      <c r="N49" s="5">
        <f t="shared" si="5"/>
        <v>220</v>
      </c>
      <c r="O49" s="37"/>
      <c r="P49" s="5"/>
      <c r="Q49" s="5">
        <f t="shared" si="12"/>
        <v>0</v>
      </c>
      <c r="R49" s="32"/>
      <c r="S49" s="52">
        <f t="shared" si="13"/>
        <v>0</v>
      </c>
      <c r="X49" s="52" t="e">
        <f t="shared" si="14"/>
        <v>#DIV/0!</v>
      </c>
      <c r="Y49" s="52" t="e">
        <f t="shared" si="15"/>
        <v>#DIV/0!</v>
      </c>
      <c r="Z49" s="52" t="e">
        <f t="shared" si="16"/>
        <v>#DIV/0!</v>
      </c>
    </row>
  </sheetData>
  <sheetProtection/>
  <mergeCells count="3">
    <mergeCell ref="P1:T1"/>
    <mergeCell ref="E1:H1"/>
    <mergeCell ref="I1:L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7" sqref="D1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9.875" style="0" customWidth="1"/>
    <col min="17" max="17" width="10.25390625" style="0" customWidth="1"/>
    <col min="24" max="25" width="12.25390625" style="0" customWidth="1"/>
    <col min="26" max="26" width="10.00390625" style="0" customWidth="1"/>
    <col min="28" max="28" width="10.125" style="0" customWidth="1"/>
  </cols>
  <sheetData>
    <row r="1" spans="5:20" ht="12.75"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  <c r="M1" s="31"/>
      <c r="N1" s="31"/>
      <c r="P1" s="124" t="s">
        <v>24</v>
      </c>
      <c r="Q1" s="125"/>
      <c r="R1" s="125"/>
      <c r="S1" s="125"/>
      <c r="T1" s="125"/>
    </row>
    <row r="2" spans="5:26" ht="12.75"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f>Макси!J2</f>
        <v>33</v>
      </c>
      <c r="K2" s="31" t="s">
        <v>110</v>
      </c>
      <c r="L2" s="59">
        <f>Макси!L2</f>
        <v>49</v>
      </c>
      <c r="M2" s="59"/>
      <c r="N2" s="59"/>
      <c r="P2" s="31" t="s">
        <v>109</v>
      </c>
      <c r="Q2" s="57">
        <f>Макси!Q2</f>
        <v>47</v>
      </c>
      <c r="R2" s="58" t="s">
        <v>110</v>
      </c>
      <c r="S2" s="57">
        <f>Макси!S2</f>
        <v>64</v>
      </c>
      <c r="T2" s="57"/>
      <c r="W2" s="6" t="s">
        <v>132</v>
      </c>
      <c r="X2">
        <f>Макси!X2</f>
        <v>144</v>
      </c>
      <c r="Y2">
        <f>Макси!Y2</f>
        <v>127</v>
      </c>
      <c r="Z2">
        <f>Макси!Z2</f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s="7" customFormat="1" ht="12.75">
      <c r="A4" s="4">
        <v>3016</v>
      </c>
      <c r="B4" s="1" t="s">
        <v>49</v>
      </c>
      <c r="C4" s="1" t="s">
        <v>62</v>
      </c>
      <c r="D4" s="1" t="s">
        <v>70</v>
      </c>
      <c r="E4" s="5">
        <f>T!E17</f>
        <v>37.25</v>
      </c>
      <c r="F4" s="5">
        <f aca="true" t="shared" si="0" ref="F4:F22">IF(E4=0,0,IF(E4&gt;$H$2,120,IF(E4&lt;$F$2,0,IF($H$2&gt;E4&gt;$F$2,E4-$F$2))))</f>
        <v>0</v>
      </c>
      <c r="G4" s="32">
        <f>T!G17</f>
        <v>0</v>
      </c>
      <c r="H4" s="5">
        <f aca="true" t="shared" si="1" ref="H4:H22">SUM(F4:G4)</f>
        <v>0</v>
      </c>
      <c r="I4" s="5">
        <f>T!I17</f>
        <v>35.4</v>
      </c>
      <c r="J4" s="5">
        <f aca="true" t="shared" si="2" ref="J4:J22">IF(I4=0,0,IF(I4&gt;$L$2,100,IF(I4&lt;$J$2,0,IF($L$2&gt;I4&gt;$J$2,I4-$J$2))))</f>
        <v>2.3999999999999986</v>
      </c>
      <c r="K4" s="32">
        <f>T!K17</f>
        <v>0</v>
      </c>
      <c r="L4" s="5">
        <f aca="true" t="shared" si="3" ref="L4:L22">SUM(J4:K4)</f>
        <v>2.3999999999999986</v>
      </c>
      <c r="M4" s="5">
        <f aca="true" t="shared" si="4" ref="M4:M22">SUM(E4,I4)</f>
        <v>72.65</v>
      </c>
      <c r="N4" s="5">
        <f aca="true" t="shared" si="5" ref="N4:N22">SUM(H4,L4)</f>
        <v>2.3999999999999986</v>
      </c>
      <c r="O4" s="94">
        <v>1</v>
      </c>
      <c r="P4" s="5">
        <v>46.03</v>
      </c>
      <c r="Q4" s="5">
        <f aca="true" t="shared" si="6" ref="Q4:Q12">IF(P4=0,0,IF(P4&gt;$S$2,120,IF(P4&lt;$Q$2,0,IF($S$2&gt;P4&gt;$Q$2,P4-$Q$2))))</f>
        <v>0</v>
      </c>
      <c r="R4" s="32">
        <v>0</v>
      </c>
      <c r="S4" s="5">
        <f aca="true" t="shared" si="7" ref="S4:S12">SUM(Q4:R4)</f>
        <v>0</v>
      </c>
      <c r="T4" s="94">
        <v>1</v>
      </c>
      <c r="X4" s="52">
        <f>$X$2/E4</f>
        <v>3.865771812080537</v>
      </c>
      <c r="Y4" s="52">
        <f>$Y$2/I4</f>
        <v>3.587570621468927</v>
      </c>
      <c r="Z4" s="52">
        <f>$Z$2/P4</f>
        <v>3.845318270693026</v>
      </c>
    </row>
    <row r="5" spans="1:26" ht="12.75">
      <c r="A5" s="4">
        <v>3018</v>
      </c>
      <c r="B5" s="1" t="s">
        <v>42</v>
      </c>
      <c r="C5" s="1" t="s">
        <v>131</v>
      </c>
      <c r="D5" s="1" t="s">
        <v>14</v>
      </c>
      <c r="E5" s="5">
        <f>T!E19</f>
        <v>39.56</v>
      </c>
      <c r="F5" s="5">
        <f t="shared" si="0"/>
        <v>0.5600000000000023</v>
      </c>
      <c r="G5" s="32">
        <f>T!G19</f>
        <v>5</v>
      </c>
      <c r="H5" s="5">
        <f t="shared" si="1"/>
        <v>5.560000000000002</v>
      </c>
      <c r="I5" s="5">
        <f>T!I19</f>
        <v>34.47</v>
      </c>
      <c r="J5" s="5">
        <f t="shared" si="2"/>
        <v>1.4699999999999989</v>
      </c>
      <c r="K5" s="32">
        <f>T!K19</f>
        <v>0</v>
      </c>
      <c r="L5" s="5">
        <f t="shared" si="3"/>
        <v>1.4699999999999989</v>
      </c>
      <c r="M5" s="5">
        <f t="shared" si="4"/>
        <v>74.03</v>
      </c>
      <c r="N5" s="5">
        <f t="shared" si="5"/>
        <v>7.030000000000001</v>
      </c>
      <c r="O5" s="94">
        <v>3</v>
      </c>
      <c r="P5" s="5">
        <v>48.5</v>
      </c>
      <c r="Q5" s="5">
        <f t="shared" si="6"/>
        <v>1.5</v>
      </c>
      <c r="R5" s="32">
        <v>0</v>
      </c>
      <c r="S5" s="5">
        <f t="shared" si="7"/>
        <v>1.5</v>
      </c>
      <c r="T5" s="94">
        <v>2</v>
      </c>
      <c r="X5" s="52">
        <f aca="true" t="shared" si="8" ref="X5:X35">$X$2/E5</f>
        <v>3.640040444893832</v>
      </c>
      <c r="Y5" s="52">
        <f aca="true" t="shared" si="9" ref="Y5:Y35">$Y$2/I5</f>
        <v>3.6843632143893243</v>
      </c>
      <c r="Z5" s="52">
        <f aca="true" t="shared" si="10" ref="Z5:Z35">$Z$2/P5</f>
        <v>3.649484536082474</v>
      </c>
    </row>
    <row r="6" spans="1:26" ht="12.75">
      <c r="A6" s="4">
        <v>3002</v>
      </c>
      <c r="B6" s="1" t="s">
        <v>36</v>
      </c>
      <c r="C6" s="1" t="s">
        <v>37</v>
      </c>
      <c r="D6" s="1" t="s">
        <v>224</v>
      </c>
      <c r="E6" s="5">
        <f>T!E5</f>
        <v>40.97</v>
      </c>
      <c r="F6" s="5">
        <f t="shared" si="0"/>
        <v>1.9699999999999989</v>
      </c>
      <c r="G6" s="32">
        <f>T!G5</f>
        <v>0</v>
      </c>
      <c r="H6" s="5">
        <f t="shared" si="1"/>
        <v>1.9699999999999989</v>
      </c>
      <c r="I6" s="5">
        <f>T!I5</f>
        <v>36.66</v>
      </c>
      <c r="J6" s="5">
        <f t="shared" si="2"/>
        <v>3.6599999999999966</v>
      </c>
      <c r="K6" s="32">
        <f>T!K5</f>
        <v>0</v>
      </c>
      <c r="L6" s="5">
        <f t="shared" si="3"/>
        <v>3.6599999999999966</v>
      </c>
      <c r="M6" s="5">
        <f t="shared" si="4"/>
        <v>77.63</v>
      </c>
      <c r="N6" s="5">
        <f t="shared" si="5"/>
        <v>5.6299999999999955</v>
      </c>
      <c r="O6" s="94">
        <v>2</v>
      </c>
      <c r="P6" s="5">
        <v>50.13</v>
      </c>
      <c r="Q6" s="5">
        <f t="shared" si="6"/>
        <v>3.1300000000000026</v>
      </c>
      <c r="R6" s="32">
        <v>0</v>
      </c>
      <c r="S6" s="5">
        <f t="shared" si="7"/>
        <v>3.1300000000000026</v>
      </c>
      <c r="T6" s="94">
        <v>3</v>
      </c>
      <c r="X6" s="52">
        <f t="shared" si="8"/>
        <v>3.514766902611667</v>
      </c>
      <c r="Y6" s="52">
        <f t="shared" si="9"/>
        <v>3.4642662302236773</v>
      </c>
      <c r="Z6" s="52">
        <f t="shared" si="10"/>
        <v>3.5308198683423098</v>
      </c>
    </row>
    <row r="7" spans="1:26" s="109" customFormat="1" ht="12.75">
      <c r="A7" s="108">
        <v>3008</v>
      </c>
      <c r="B7" s="110" t="s">
        <v>85</v>
      </c>
      <c r="C7" s="110" t="s">
        <v>75</v>
      </c>
      <c r="D7" s="110" t="s">
        <v>139</v>
      </c>
      <c r="E7" s="111">
        <f>T!E9</f>
        <v>44</v>
      </c>
      <c r="F7" s="111">
        <f t="shared" si="0"/>
        <v>5</v>
      </c>
      <c r="G7" s="112">
        <f>T!G9</f>
        <v>5</v>
      </c>
      <c r="H7" s="111">
        <f t="shared" si="1"/>
        <v>10</v>
      </c>
      <c r="I7" s="111">
        <f>T!I9</f>
        <v>37.42</v>
      </c>
      <c r="J7" s="111">
        <f t="shared" si="2"/>
        <v>4.420000000000002</v>
      </c>
      <c r="K7" s="112">
        <f>T!K9</f>
        <v>0</v>
      </c>
      <c r="L7" s="111">
        <f t="shared" si="3"/>
        <v>4.420000000000002</v>
      </c>
      <c r="M7" s="111">
        <f t="shared" si="4"/>
        <v>81.42</v>
      </c>
      <c r="N7" s="111">
        <f t="shared" si="5"/>
        <v>14.420000000000002</v>
      </c>
      <c r="O7" s="113">
        <v>7</v>
      </c>
      <c r="P7" s="111">
        <v>51.15</v>
      </c>
      <c r="Q7" s="111">
        <f t="shared" si="6"/>
        <v>4.149999999999999</v>
      </c>
      <c r="R7" s="112">
        <v>0</v>
      </c>
      <c r="S7" s="111">
        <f t="shared" si="7"/>
        <v>4.149999999999999</v>
      </c>
      <c r="T7" s="112">
        <v>4</v>
      </c>
      <c r="X7" s="111">
        <f t="shared" si="8"/>
        <v>3.272727272727273</v>
      </c>
      <c r="Y7" s="111">
        <f t="shared" si="9"/>
        <v>3.3939070016034205</v>
      </c>
      <c r="Z7" s="111">
        <f t="shared" si="10"/>
        <v>3.4604105571847508</v>
      </c>
    </row>
    <row r="8" spans="1:26" ht="12.75">
      <c r="A8" s="4">
        <v>3003</v>
      </c>
      <c r="B8" s="1" t="s">
        <v>221</v>
      </c>
      <c r="C8" s="1" t="s">
        <v>222</v>
      </c>
      <c r="D8" s="1" t="s">
        <v>89</v>
      </c>
      <c r="E8" s="5">
        <f>T!E6</f>
        <v>41.31</v>
      </c>
      <c r="F8" s="5">
        <f t="shared" si="0"/>
        <v>2.3100000000000023</v>
      </c>
      <c r="G8" s="32">
        <f>T!G6</f>
        <v>10</v>
      </c>
      <c r="H8" s="5">
        <f t="shared" si="1"/>
        <v>12.310000000000002</v>
      </c>
      <c r="I8" s="5">
        <f>T!I6</f>
        <v>38.14</v>
      </c>
      <c r="J8" s="5">
        <f t="shared" si="2"/>
        <v>5.140000000000001</v>
      </c>
      <c r="K8" s="32">
        <f>T!K6</f>
        <v>0</v>
      </c>
      <c r="L8" s="5">
        <f t="shared" si="3"/>
        <v>5.140000000000001</v>
      </c>
      <c r="M8" s="5">
        <f t="shared" si="4"/>
        <v>79.45</v>
      </c>
      <c r="N8" s="5">
        <f t="shared" si="5"/>
        <v>17.450000000000003</v>
      </c>
      <c r="O8" s="37">
        <v>11</v>
      </c>
      <c r="P8" s="5">
        <v>52.19</v>
      </c>
      <c r="Q8" s="5">
        <f t="shared" si="6"/>
        <v>5.189999999999998</v>
      </c>
      <c r="R8" s="32">
        <v>0</v>
      </c>
      <c r="S8" s="5">
        <f t="shared" si="7"/>
        <v>5.189999999999998</v>
      </c>
      <c r="T8" s="32">
        <v>5</v>
      </c>
      <c r="X8" s="52">
        <f t="shared" si="8"/>
        <v>3.4858387799564268</v>
      </c>
      <c r="Y8" s="52">
        <f t="shared" si="9"/>
        <v>3.329837441006817</v>
      </c>
      <c r="Z8" s="52">
        <f t="shared" si="10"/>
        <v>3.3914543015903433</v>
      </c>
    </row>
    <row r="9" spans="1:26" ht="12.75">
      <c r="A9" s="4">
        <v>3012</v>
      </c>
      <c r="B9" s="1" t="s">
        <v>47</v>
      </c>
      <c r="C9" s="1" t="s">
        <v>59</v>
      </c>
      <c r="D9" s="1" t="s">
        <v>71</v>
      </c>
      <c r="E9" s="5">
        <f>T!E13</f>
        <v>45.62</v>
      </c>
      <c r="F9" s="5">
        <f t="shared" si="0"/>
        <v>6.619999999999997</v>
      </c>
      <c r="G9" s="32">
        <f>T!G13</f>
        <v>0</v>
      </c>
      <c r="H9" s="5">
        <f t="shared" si="1"/>
        <v>6.619999999999997</v>
      </c>
      <c r="I9" s="5">
        <f>T!I13</f>
        <v>37.58</v>
      </c>
      <c r="J9" s="5">
        <f t="shared" si="2"/>
        <v>4.579999999999998</v>
      </c>
      <c r="K9" s="32">
        <f>T!K13</f>
        <v>0</v>
      </c>
      <c r="L9" s="5">
        <f t="shared" si="3"/>
        <v>4.579999999999998</v>
      </c>
      <c r="M9" s="5">
        <f t="shared" si="4"/>
        <v>83.19999999999999</v>
      </c>
      <c r="N9" s="5">
        <f t="shared" si="5"/>
        <v>11.199999999999996</v>
      </c>
      <c r="O9" s="94">
        <v>5</v>
      </c>
      <c r="P9" s="5">
        <v>54.94</v>
      </c>
      <c r="Q9" s="5">
        <f t="shared" si="6"/>
        <v>7.939999999999998</v>
      </c>
      <c r="R9" s="32">
        <v>0</v>
      </c>
      <c r="S9" s="5">
        <f t="shared" si="7"/>
        <v>7.939999999999998</v>
      </c>
      <c r="T9" s="37">
        <v>6</v>
      </c>
      <c r="X9" s="52">
        <f t="shared" si="8"/>
        <v>3.156510302498904</v>
      </c>
      <c r="Y9" s="52">
        <f t="shared" si="9"/>
        <v>3.3794571580627997</v>
      </c>
      <c r="Z9" s="52">
        <f t="shared" si="10"/>
        <v>3.2216963960684386</v>
      </c>
    </row>
    <row r="10" spans="1:26" ht="12.75">
      <c r="A10" s="4">
        <v>3004</v>
      </c>
      <c r="B10" s="1" t="s">
        <v>123</v>
      </c>
      <c r="C10" s="1" t="s">
        <v>130</v>
      </c>
      <c r="D10" s="1" t="s">
        <v>48</v>
      </c>
      <c r="E10" s="5">
        <f>T!E7</f>
        <v>43.75</v>
      </c>
      <c r="F10" s="5">
        <f t="shared" si="0"/>
        <v>4.75</v>
      </c>
      <c r="G10" s="32">
        <f>T!G7</f>
        <v>5</v>
      </c>
      <c r="H10" s="5">
        <f t="shared" si="1"/>
        <v>9.75</v>
      </c>
      <c r="I10" s="5">
        <f>T!I7</f>
        <v>38.68</v>
      </c>
      <c r="J10" s="5">
        <f t="shared" si="2"/>
        <v>5.68</v>
      </c>
      <c r="K10" s="32">
        <f>T!K7</f>
        <v>0</v>
      </c>
      <c r="L10" s="5">
        <f t="shared" si="3"/>
        <v>5.68</v>
      </c>
      <c r="M10" s="5">
        <f t="shared" si="4"/>
        <v>82.43</v>
      </c>
      <c r="N10" s="5">
        <f t="shared" si="5"/>
        <v>15.43</v>
      </c>
      <c r="O10" s="94">
        <v>8</v>
      </c>
      <c r="P10" s="5">
        <v>55.59</v>
      </c>
      <c r="Q10" s="5">
        <f t="shared" si="6"/>
        <v>8.590000000000003</v>
      </c>
      <c r="R10" s="32">
        <v>0</v>
      </c>
      <c r="S10" s="5">
        <f t="shared" si="7"/>
        <v>8.590000000000003</v>
      </c>
      <c r="T10" s="32">
        <v>7</v>
      </c>
      <c r="X10" s="52">
        <f t="shared" si="8"/>
        <v>3.2914285714285714</v>
      </c>
      <c r="Y10" s="52">
        <f t="shared" si="9"/>
        <v>3.28335056876939</v>
      </c>
      <c r="Z10" s="52">
        <f t="shared" si="10"/>
        <v>3.184025903939557</v>
      </c>
    </row>
    <row r="11" spans="1:26" ht="12.75">
      <c r="A11" s="4">
        <v>3014</v>
      </c>
      <c r="B11" s="1" t="s">
        <v>240</v>
      </c>
      <c r="C11" s="1" t="s">
        <v>241</v>
      </c>
      <c r="D11" s="1" t="s">
        <v>310</v>
      </c>
      <c r="E11" s="5">
        <f>T!E15</f>
        <v>42.09</v>
      </c>
      <c r="F11" s="5">
        <f t="shared" si="0"/>
        <v>3.0900000000000034</v>
      </c>
      <c r="G11" s="32">
        <f>T!G15</f>
        <v>0</v>
      </c>
      <c r="H11" s="5">
        <f t="shared" si="1"/>
        <v>3.0900000000000034</v>
      </c>
      <c r="I11" s="5">
        <f>T!I15</f>
        <v>40.25</v>
      </c>
      <c r="J11" s="5">
        <f t="shared" si="2"/>
        <v>7.25</v>
      </c>
      <c r="K11" s="32">
        <f>T!K15</f>
        <v>0</v>
      </c>
      <c r="L11" s="5">
        <f t="shared" si="3"/>
        <v>7.25</v>
      </c>
      <c r="M11" s="5">
        <f t="shared" si="4"/>
        <v>82.34</v>
      </c>
      <c r="N11" s="5">
        <f t="shared" si="5"/>
        <v>10.340000000000003</v>
      </c>
      <c r="O11" s="94">
        <v>4</v>
      </c>
      <c r="P11" s="5">
        <v>53</v>
      </c>
      <c r="Q11" s="5">
        <f t="shared" si="6"/>
        <v>6</v>
      </c>
      <c r="R11" s="32">
        <v>5</v>
      </c>
      <c r="S11" s="5">
        <f t="shared" si="7"/>
        <v>11</v>
      </c>
      <c r="T11" s="37">
        <v>8</v>
      </c>
      <c r="X11" s="52">
        <f t="shared" si="8"/>
        <v>3.4212401995723445</v>
      </c>
      <c r="Y11" s="52">
        <f t="shared" si="9"/>
        <v>3.1552795031055902</v>
      </c>
      <c r="Z11" s="52">
        <f t="shared" si="10"/>
        <v>3.339622641509434</v>
      </c>
    </row>
    <row r="12" spans="1:26" s="115" customFormat="1" ht="12.75">
      <c r="A12" s="114">
        <v>3020</v>
      </c>
      <c r="B12" s="115" t="s">
        <v>165</v>
      </c>
      <c r="C12" s="115" t="s">
        <v>76</v>
      </c>
      <c r="D12" s="116" t="s">
        <v>139</v>
      </c>
      <c r="E12" s="117">
        <f>T!E21</f>
        <v>45.25</v>
      </c>
      <c r="F12" s="117">
        <f t="shared" si="0"/>
        <v>6.25</v>
      </c>
      <c r="G12" s="118">
        <f>T!G21</f>
        <v>0</v>
      </c>
      <c r="H12" s="117">
        <f t="shared" si="1"/>
        <v>6.25</v>
      </c>
      <c r="I12" s="117">
        <f>T!I21</f>
        <v>39.15</v>
      </c>
      <c r="J12" s="117">
        <f t="shared" si="2"/>
        <v>6.149999999999999</v>
      </c>
      <c r="K12" s="118">
        <f>T!K21</f>
        <v>0</v>
      </c>
      <c r="L12" s="117">
        <f t="shared" si="3"/>
        <v>6.149999999999999</v>
      </c>
      <c r="M12" s="117">
        <f t="shared" si="4"/>
        <v>84.4</v>
      </c>
      <c r="N12" s="117">
        <f t="shared" si="5"/>
        <v>12.399999999999999</v>
      </c>
      <c r="O12" s="119">
        <v>6</v>
      </c>
      <c r="P12" s="117">
        <v>60.75</v>
      </c>
      <c r="Q12" s="117">
        <f t="shared" si="6"/>
        <v>13.75</v>
      </c>
      <c r="R12" s="118">
        <v>0</v>
      </c>
      <c r="S12" s="117">
        <f t="shared" si="7"/>
        <v>13.75</v>
      </c>
      <c r="T12" s="118">
        <v>9</v>
      </c>
      <c r="X12" s="117">
        <f>$X$2/E12</f>
        <v>3.18232044198895</v>
      </c>
      <c r="Y12" s="117">
        <f>$Y$2/I12</f>
        <v>3.243933588761175</v>
      </c>
      <c r="Z12" s="117">
        <f>$Z$2/P12</f>
        <v>2.9135802469135803</v>
      </c>
    </row>
    <row r="13" spans="1:26" ht="12.75">
      <c r="A13" s="4">
        <v>3005</v>
      </c>
      <c r="B13" s="1" t="s">
        <v>61</v>
      </c>
      <c r="C13" s="1" t="s">
        <v>74</v>
      </c>
      <c r="D13" s="1" t="s">
        <v>70</v>
      </c>
      <c r="E13" s="5">
        <f>T!E8</f>
        <v>40.5</v>
      </c>
      <c r="F13" s="5">
        <f t="shared" si="0"/>
        <v>1.5</v>
      </c>
      <c r="G13" s="32">
        <f>T!G8</f>
        <v>5</v>
      </c>
      <c r="H13" s="5">
        <f t="shared" si="1"/>
        <v>6.5</v>
      </c>
      <c r="I13" s="5">
        <f>T!I8</f>
        <v>37.11</v>
      </c>
      <c r="J13" s="5">
        <f t="shared" si="2"/>
        <v>4.109999999999999</v>
      </c>
      <c r="K13" s="32">
        <f>T!K8</f>
        <v>5</v>
      </c>
      <c r="L13" s="5">
        <f t="shared" si="3"/>
        <v>9.11</v>
      </c>
      <c r="M13" s="5">
        <f t="shared" si="4"/>
        <v>77.61</v>
      </c>
      <c r="N13" s="5">
        <f t="shared" si="5"/>
        <v>15.61</v>
      </c>
      <c r="O13" s="37">
        <v>9</v>
      </c>
      <c r="P13" s="5"/>
      <c r="Q13" s="5">
        <f aca="true" t="shared" si="11" ref="Q13:Q35">IF(P13=0,0,IF(P13&gt;$S$2,120,IF(P13&lt;$Q$2,0,IF($S$2&gt;P13&gt;$Q$2,P13-$Q$2))))</f>
        <v>0</v>
      </c>
      <c r="R13" s="32"/>
      <c r="S13" s="5">
        <f aca="true" t="shared" si="12" ref="S13:S35">SUM(Q13:R13)</f>
        <v>0</v>
      </c>
      <c r="T13" s="37"/>
      <c r="X13" s="52">
        <f t="shared" si="8"/>
        <v>3.5555555555555554</v>
      </c>
      <c r="Y13" s="52">
        <f t="shared" si="9"/>
        <v>3.42225815144166</v>
      </c>
      <c r="Z13" s="52" t="e">
        <f t="shared" si="10"/>
        <v>#DIV/0!</v>
      </c>
    </row>
    <row r="14" spans="1:26" ht="12.75">
      <c r="A14" s="4">
        <v>3010</v>
      </c>
      <c r="B14" s="1" t="s">
        <v>230</v>
      </c>
      <c r="C14" s="1" t="s">
        <v>292</v>
      </c>
      <c r="D14" s="1" t="s">
        <v>48</v>
      </c>
      <c r="E14" s="5">
        <f>T!E11</f>
        <v>45.87</v>
      </c>
      <c r="F14" s="5">
        <f t="shared" si="0"/>
        <v>6.869999999999997</v>
      </c>
      <c r="G14" s="32">
        <f>T!G11</f>
        <v>0</v>
      </c>
      <c r="H14" s="5">
        <f t="shared" si="1"/>
        <v>6.869999999999997</v>
      </c>
      <c r="I14" s="5">
        <f>T!I11</f>
        <v>43.05</v>
      </c>
      <c r="J14" s="5">
        <f t="shared" si="2"/>
        <v>10.049999999999997</v>
      </c>
      <c r="K14" s="32">
        <f>T!K11</f>
        <v>0</v>
      </c>
      <c r="L14" s="5">
        <f t="shared" si="3"/>
        <v>10.049999999999997</v>
      </c>
      <c r="M14" s="5">
        <f t="shared" si="4"/>
        <v>88.91999999999999</v>
      </c>
      <c r="N14" s="5">
        <f t="shared" si="5"/>
        <v>16.919999999999995</v>
      </c>
      <c r="O14" s="37">
        <v>10</v>
      </c>
      <c r="P14" s="5"/>
      <c r="Q14" s="5">
        <f t="shared" si="11"/>
        <v>0</v>
      </c>
      <c r="R14" s="32"/>
      <c r="S14" s="5">
        <f t="shared" si="12"/>
        <v>0</v>
      </c>
      <c r="T14" s="37"/>
      <c r="X14" s="52">
        <f t="shared" si="8"/>
        <v>3.1393067364290386</v>
      </c>
      <c r="Y14" s="52">
        <f t="shared" si="9"/>
        <v>2.9500580720092917</v>
      </c>
      <c r="Z14" s="52" t="e">
        <f t="shared" si="10"/>
        <v>#DIV/0!</v>
      </c>
    </row>
    <row r="15" spans="1:26" ht="12.75">
      <c r="A15" s="4">
        <v>3013</v>
      </c>
      <c r="B15" s="1" t="s">
        <v>271</v>
      </c>
      <c r="C15" s="1" t="s">
        <v>272</v>
      </c>
      <c r="D15" s="1" t="s">
        <v>309</v>
      </c>
      <c r="E15" s="5">
        <f>T!E14</f>
        <v>37.44</v>
      </c>
      <c r="F15" s="5">
        <f t="shared" si="0"/>
        <v>0</v>
      </c>
      <c r="G15" s="32">
        <f>T!G14</f>
        <v>5</v>
      </c>
      <c r="H15" s="5">
        <f t="shared" si="1"/>
        <v>5</v>
      </c>
      <c r="I15" s="5">
        <f>T!I14</f>
        <v>42.75</v>
      </c>
      <c r="J15" s="5">
        <f t="shared" si="2"/>
        <v>9.75</v>
      </c>
      <c r="K15" s="32">
        <f>T!K14</f>
        <v>5</v>
      </c>
      <c r="L15" s="5">
        <f t="shared" si="3"/>
        <v>14.75</v>
      </c>
      <c r="M15" s="5">
        <f t="shared" si="4"/>
        <v>80.19</v>
      </c>
      <c r="N15" s="5">
        <f t="shared" si="5"/>
        <v>19.75</v>
      </c>
      <c r="O15" s="37">
        <v>12</v>
      </c>
      <c r="P15" s="5"/>
      <c r="Q15" s="5">
        <f t="shared" si="11"/>
        <v>0</v>
      </c>
      <c r="R15" s="32"/>
      <c r="S15" s="5">
        <f t="shared" si="12"/>
        <v>0</v>
      </c>
      <c r="T15" s="36"/>
      <c r="X15" s="52">
        <f t="shared" si="8"/>
        <v>3.8461538461538463</v>
      </c>
      <c r="Y15" s="52">
        <f t="shared" si="9"/>
        <v>2.9707602339181287</v>
      </c>
      <c r="Z15" s="52" t="e">
        <f t="shared" si="10"/>
        <v>#DIV/0!</v>
      </c>
    </row>
    <row r="16" spans="1:26" ht="12.75">
      <c r="A16" s="4">
        <v>3015</v>
      </c>
      <c r="B16" s="1" t="s">
        <v>107</v>
      </c>
      <c r="C16" s="1" t="s">
        <v>38</v>
      </c>
      <c r="D16" s="1" t="s">
        <v>310</v>
      </c>
      <c r="E16" s="5">
        <f>T!E16</f>
        <v>47</v>
      </c>
      <c r="F16" s="5">
        <f t="shared" si="0"/>
        <v>8</v>
      </c>
      <c r="G16" s="32">
        <f>T!G16</f>
        <v>0</v>
      </c>
      <c r="H16" s="5">
        <f t="shared" si="1"/>
        <v>8</v>
      </c>
      <c r="I16" s="5">
        <f>T!I16</f>
        <v>46.69</v>
      </c>
      <c r="J16" s="5">
        <f t="shared" si="2"/>
        <v>13.689999999999998</v>
      </c>
      <c r="K16" s="32">
        <f>T!K16</f>
        <v>5</v>
      </c>
      <c r="L16" s="5">
        <f t="shared" si="3"/>
        <v>18.689999999999998</v>
      </c>
      <c r="M16" s="5">
        <f t="shared" si="4"/>
        <v>93.69</v>
      </c>
      <c r="N16" s="5">
        <f t="shared" si="5"/>
        <v>26.689999999999998</v>
      </c>
      <c r="O16" s="37">
        <v>13</v>
      </c>
      <c r="P16" s="5"/>
      <c r="Q16" s="5">
        <f t="shared" si="11"/>
        <v>0</v>
      </c>
      <c r="R16" s="32"/>
      <c r="S16" s="5">
        <f t="shared" si="12"/>
        <v>0</v>
      </c>
      <c r="T16" s="37"/>
      <c r="X16" s="52">
        <f t="shared" si="8"/>
        <v>3.0638297872340425</v>
      </c>
      <c r="Y16" s="52">
        <f t="shared" si="9"/>
        <v>2.7200685371599915</v>
      </c>
      <c r="Z16" s="52" t="e">
        <f t="shared" si="10"/>
        <v>#DIV/0!</v>
      </c>
    </row>
    <row r="17" spans="1:26" ht="12.75">
      <c r="A17" s="4">
        <v>3021</v>
      </c>
      <c r="B17" s="1" t="s">
        <v>230</v>
      </c>
      <c r="C17" s="1" t="s">
        <v>231</v>
      </c>
      <c r="D17" s="1" t="s">
        <v>89</v>
      </c>
      <c r="E17" s="5">
        <f>T!E22</f>
        <v>53.19</v>
      </c>
      <c r="F17" s="5">
        <f t="shared" si="0"/>
        <v>14.189999999999998</v>
      </c>
      <c r="G17" s="32">
        <f>T!G22</f>
        <v>10</v>
      </c>
      <c r="H17" s="5">
        <f t="shared" si="1"/>
        <v>24.189999999999998</v>
      </c>
      <c r="I17" s="5">
        <f>T!I22</f>
        <v>47.64</v>
      </c>
      <c r="J17" s="5">
        <f t="shared" si="2"/>
        <v>14.64</v>
      </c>
      <c r="K17" s="32">
        <f>T!K22</f>
        <v>5</v>
      </c>
      <c r="L17" s="5">
        <f t="shared" si="3"/>
        <v>19.64</v>
      </c>
      <c r="M17" s="5">
        <f t="shared" si="4"/>
        <v>100.83</v>
      </c>
      <c r="N17" s="5">
        <f t="shared" si="5"/>
        <v>43.83</v>
      </c>
      <c r="O17" s="37">
        <v>14</v>
      </c>
      <c r="P17" s="5"/>
      <c r="Q17" s="5">
        <f t="shared" si="11"/>
        <v>0</v>
      </c>
      <c r="R17" s="32"/>
      <c r="S17" s="5">
        <f t="shared" si="12"/>
        <v>0</v>
      </c>
      <c r="T17" s="37"/>
      <c r="X17" s="52">
        <f t="shared" si="8"/>
        <v>2.707275803722504</v>
      </c>
      <c r="Y17" s="52">
        <f t="shared" si="9"/>
        <v>2.665827036104114</v>
      </c>
      <c r="Z17" s="52" t="e">
        <f t="shared" si="10"/>
        <v>#DIV/0!</v>
      </c>
    </row>
    <row r="18" spans="1:26" s="109" customFormat="1" ht="12.75">
      <c r="A18" s="108">
        <v>3017</v>
      </c>
      <c r="B18" s="110" t="s">
        <v>85</v>
      </c>
      <c r="C18" s="110" t="s">
        <v>218</v>
      </c>
      <c r="D18" s="110" t="s">
        <v>151</v>
      </c>
      <c r="E18" s="111">
        <f>T!E18</f>
        <v>38.34</v>
      </c>
      <c r="F18" s="111">
        <f t="shared" si="0"/>
        <v>0</v>
      </c>
      <c r="G18" s="112">
        <f>T!G18</f>
        <v>5</v>
      </c>
      <c r="H18" s="111">
        <f t="shared" si="1"/>
        <v>5</v>
      </c>
      <c r="I18" s="111">
        <f>T!I18</f>
        <v>0</v>
      </c>
      <c r="J18" s="111">
        <f t="shared" si="2"/>
        <v>0</v>
      </c>
      <c r="K18" s="112">
        <f>T!K18</f>
        <v>100</v>
      </c>
      <c r="L18" s="111">
        <f t="shared" si="3"/>
        <v>100</v>
      </c>
      <c r="M18" s="111">
        <f t="shared" si="4"/>
        <v>38.34</v>
      </c>
      <c r="N18" s="111">
        <f t="shared" si="5"/>
        <v>105</v>
      </c>
      <c r="O18" s="112"/>
      <c r="P18" s="111"/>
      <c r="Q18" s="111">
        <f t="shared" si="11"/>
        <v>0</v>
      </c>
      <c r="R18" s="112"/>
      <c r="S18" s="111">
        <f t="shared" si="12"/>
        <v>0</v>
      </c>
      <c r="T18" s="121"/>
      <c r="X18" s="111">
        <f t="shared" si="8"/>
        <v>3.7558685446009386</v>
      </c>
      <c r="Y18" s="111" t="e">
        <f t="shared" si="9"/>
        <v>#DIV/0!</v>
      </c>
      <c r="Z18" s="111" t="e">
        <f t="shared" si="10"/>
        <v>#DIV/0!</v>
      </c>
    </row>
    <row r="19" spans="1:26" ht="12.75">
      <c r="A19" s="4">
        <v>3019</v>
      </c>
      <c r="B19" s="1" t="s">
        <v>53</v>
      </c>
      <c r="C19" s="1" t="s">
        <v>312</v>
      </c>
      <c r="D19" s="1" t="s">
        <v>97</v>
      </c>
      <c r="E19" s="5">
        <f>T!E20</f>
        <v>48.56</v>
      </c>
      <c r="F19" s="5">
        <f t="shared" si="0"/>
        <v>9.560000000000002</v>
      </c>
      <c r="G19" s="32">
        <f>T!G20</f>
        <v>0</v>
      </c>
      <c r="H19" s="5">
        <f t="shared" si="1"/>
        <v>9.560000000000002</v>
      </c>
      <c r="I19" s="5">
        <f>T!I20</f>
        <v>0</v>
      </c>
      <c r="J19" s="5">
        <f t="shared" si="2"/>
        <v>0</v>
      </c>
      <c r="K19" s="32">
        <f>T!K20</f>
        <v>100</v>
      </c>
      <c r="L19" s="5">
        <f t="shared" si="3"/>
        <v>100</v>
      </c>
      <c r="M19" s="5">
        <f t="shared" si="4"/>
        <v>48.56</v>
      </c>
      <c r="N19" s="5">
        <f t="shared" si="5"/>
        <v>109.56</v>
      </c>
      <c r="O19" s="37"/>
      <c r="P19" s="5"/>
      <c r="Q19" s="5">
        <f t="shared" si="11"/>
        <v>0</v>
      </c>
      <c r="R19" s="32"/>
      <c r="S19" s="5">
        <f t="shared" si="12"/>
        <v>0</v>
      </c>
      <c r="T19" s="37"/>
      <c r="X19" s="52">
        <f t="shared" si="8"/>
        <v>2.9654036243822075</v>
      </c>
      <c r="Y19" s="52" t="e">
        <f t="shared" si="9"/>
        <v>#DIV/0!</v>
      </c>
      <c r="Z19" s="52" t="e">
        <f t="shared" si="10"/>
        <v>#DIV/0!</v>
      </c>
    </row>
    <row r="20" spans="1:26" ht="12.75">
      <c r="A20" s="4">
        <v>3001</v>
      </c>
      <c r="B20" s="1" t="s">
        <v>235</v>
      </c>
      <c r="C20" s="1" t="s">
        <v>236</v>
      </c>
      <c r="D20" s="1" t="s">
        <v>305</v>
      </c>
      <c r="E20" s="5">
        <f>T!E4</f>
        <v>0</v>
      </c>
      <c r="F20" s="5">
        <f t="shared" si="0"/>
        <v>0</v>
      </c>
      <c r="G20" s="32">
        <f>T!G4</f>
        <v>120</v>
      </c>
      <c r="H20" s="5">
        <f t="shared" si="1"/>
        <v>120</v>
      </c>
      <c r="I20" s="5">
        <f>T!I4</f>
        <v>38.25</v>
      </c>
      <c r="J20" s="5">
        <f t="shared" si="2"/>
        <v>5.25</v>
      </c>
      <c r="K20" s="32">
        <f>T!K4</f>
        <v>5</v>
      </c>
      <c r="L20" s="5">
        <f t="shared" si="3"/>
        <v>10.25</v>
      </c>
      <c r="M20" s="5">
        <f t="shared" si="4"/>
        <v>38.25</v>
      </c>
      <c r="N20" s="5">
        <f t="shared" si="5"/>
        <v>130.25</v>
      </c>
      <c r="O20" s="37"/>
      <c r="P20" s="5"/>
      <c r="Q20" s="5">
        <f t="shared" si="11"/>
        <v>0</v>
      </c>
      <c r="R20" s="32"/>
      <c r="S20" s="5">
        <f t="shared" si="12"/>
        <v>0</v>
      </c>
      <c r="T20" s="37"/>
      <c r="X20" s="52" t="e">
        <f t="shared" si="8"/>
        <v>#DIV/0!</v>
      </c>
      <c r="Y20" s="52">
        <f t="shared" si="9"/>
        <v>3.320261437908497</v>
      </c>
      <c r="Z20" s="52" t="e">
        <f t="shared" si="10"/>
        <v>#DIV/0!</v>
      </c>
    </row>
    <row r="21" spans="1:26" ht="12.75">
      <c r="A21" s="4">
        <v>3009</v>
      </c>
      <c r="B21" t="s">
        <v>200</v>
      </c>
      <c r="C21" t="s">
        <v>209</v>
      </c>
      <c r="D21" s="1" t="s">
        <v>89</v>
      </c>
      <c r="E21" s="5" t="str">
        <f>T!E10</f>
        <v>н/я</v>
      </c>
      <c r="F21" s="5">
        <f t="shared" si="0"/>
        <v>120</v>
      </c>
      <c r="G21" s="32">
        <f>T!G10</f>
        <v>0</v>
      </c>
      <c r="H21" s="5">
        <f t="shared" si="1"/>
        <v>120</v>
      </c>
      <c r="I21" s="5">
        <f>T!I10</f>
        <v>0</v>
      </c>
      <c r="J21" s="5">
        <f t="shared" si="2"/>
        <v>0</v>
      </c>
      <c r="K21" s="32">
        <f>T!K10</f>
        <v>100</v>
      </c>
      <c r="L21" s="5">
        <f t="shared" si="3"/>
        <v>100</v>
      </c>
      <c r="M21" s="5">
        <f t="shared" si="4"/>
        <v>0</v>
      </c>
      <c r="N21" s="5">
        <f t="shared" si="5"/>
        <v>220</v>
      </c>
      <c r="O21" s="37"/>
      <c r="P21" s="5"/>
      <c r="Q21" s="5">
        <f t="shared" si="11"/>
        <v>0</v>
      </c>
      <c r="R21" s="32"/>
      <c r="S21" s="5">
        <f t="shared" si="12"/>
        <v>0</v>
      </c>
      <c r="T21" s="37"/>
      <c r="U21" s="5"/>
      <c r="V21" s="5"/>
      <c r="W21" s="5"/>
      <c r="X21" s="52" t="e">
        <f t="shared" si="8"/>
        <v>#VALUE!</v>
      </c>
      <c r="Y21" s="52" t="e">
        <f t="shared" si="9"/>
        <v>#DIV/0!</v>
      </c>
      <c r="Z21" s="52" t="e">
        <f t="shared" si="10"/>
        <v>#DIV/0!</v>
      </c>
    </row>
    <row r="22" spans="1:26" ht="12.75">
      <c r="A22" s="4">
        <v>3011</v>
      </c>
      <c r="B22" t="s">
        <v>171</v>
      </c>
      <c r="C22" t="s">
        <v>232</v>
      </c>
      <c r="D22" s="1" t="s">
        <v>309</v>
      </c>
      <c r="E22" s="5">
        <f>T!E12</f>
        <v>0</v>
      </c>
      <c r="F22" s="5">
        <f t="shared" si="0"/>
        <v>0</v>
      </c>
      <c r="G22" s="32">
        <f>T!G12</f>
        <v>120</v>
      </c>
      <c r="H22" s="5">
        <f t="shared" si="1"/>
        <v>120</v>
      </c>
      <c r="I22" s="5">
        <f>T!I12</f>
        <v>0</v>
      </c>
      <c r="J22" s="5">
        <f t="shared" si="2"/>
        <v>0</v>
      </c>
      <c r="K22" s="32">
        <f>T!K12</f>
        <v>100</v>
      </c>
      <c r="L22" s="5">
        <f t="shared" si="3"/>
        <v>100</v>
      </c>
      <c r="M22" s="5">
        <f t="shared" si="4"/>
        <v>0</v>
      </c>
      <c r="N22" s="5">
        <f t="shared" si="5"/>
        <v>220</v>
      </c>
      <c r="O22" s="37"/>
      <c r="P22" s="5"/>
      <c r="Q22" s="5">
        <f t="shared" si="11"/>
        <v>0</v>
      </c>
      <c r="R22" s="32"/>
      <c r="S22" s="5">
        <f t="shared" si="12"/>
        <v>0</v>
      </c>
      <c r="T22" s="37"/>
      <c r="X22" s="52" t="e">
        <f t="shared" si="8"/>
        <v>#DIV/0!</v>
      </c>
      <c r="Y22" s="52" t="e">
        <f t="shared" si="9"/>
        <v>#DIV/0!</v>
      </c>
      <c r="Z22" s="52" t="e">
        <f t="shared" si="10"/>
        <v>#DIV/0!</v>
      </c>
    </row>
    <row r="23" spans="1:26" ht="12.75">
      <c r="A23" s="4"/>
      <c r="B23" s="1"/>
      <c r="C23" s="1"/>
      <c r="E23" s="5"/>
      <c r="F23" s="5">
        <f aca="true" t="shared" si="13" ref="F23:F35">IF(E23=0,0,IF(E23&gt;63,120,IF(E23&lt;42,0,IF(63&gt;E23&gt;42,E23-42))))</f>
        <v>0</v>
      </c>
      <c r="G23" s="32"/>
      <c r="H23" s="5">
        <f aca="true" t="shared" si="14" ref="H23:H35">SUM(F23:G23)</f>
        <v>0</v>
      </c>
      <c r="I23" s="5"/>
      <c r="J23" s="5">
        <f aca="true" t="shared" si="15" ref="J23:J35">IF(I23=0,0,IF(I23&gt;$L$2,100,IF(I23&lt;$J$2,0,IF($L$2&gt;I23&gt;$J$2,I23-$J$2))))</f>
        <v>0</v>
      </c>
      <c r="K23" s="32"/>
      <c r="L23" s="5">
        <f aca="true" t="shared" si="16" ref="L23:L35">SUM(J23:K23)</f>
        <v>0</v>
      </c>
      <c r="M23" s="5">
        <f aca="true" t="shared" si="17" ref="M23:M35">SUM(E23,I23)</f>
        <v>0</v>
      </c>
      <c r="N23" s="5">
        <f aca="true" t="shared" si="18" ref="N23:N35">SUM(H23,L23)</f>
        <v>0</v>
      </c>
      <c r="O23" s="32"/>
      <c r="P23" s="5"/>
      <c r="Q23" s="5">
        <f t="shared" si="11"/>
        <v>0</v>
      </c>
      <c r="R23" s="32"/>
      <c r="S23" s="5">
        <f t="shared" si="12"/>
        <v>0</v>
      </c>
      <c r="X23" s="52" t="e">
        <f t="shared" si="8"/>
        <v>#DIV/0!</v>
      </c>
      <c r="Y23" s="52" t="e">
        <f t="shared" si="9"/>
        <v>#DIV/0!</v>
      </c>
      <c r="Z23" s="52" t="e">
        <f t="shared" si="10"/>
        <v>#DIV/0!</v>
      </c>
    </row>
    <row r="24" spans="1:26" ht="12.75">
      <c r="A24" s="4"/>
      <c r="B24" s="1"/>
      <c r="C24" s="1"/>
      <c r="E24" s="5"/>
      <c r="F24" s="5">
        <f t="shared" si="13"/>
        <v>0</v>
      </c>
      <c r="G24" s="32"/>
      <c r="H24" s="5">
        <f t="shared" si="14"/>
        <v>0</v>
      </c>
      <c r="I24" s="5"/>
      <c r="J24" s="5">
        <f t="shared" si="15"/>
        <v>0</v>
      </c>
      <c r="K24" s="32"/>
      <c r="L24" s="5">
        <f t="shared" si="16"/>
        <v>0</v>
      </c>
      <c r="M24" s="5">
        <f t="shared" si="17"/>
        <v>0</v>
      </c>
      <c r="N24" s="5">
        <f t="shared" si="18"/>
        <v>0</v>
      </c>
      <c r="O24" s="32"/>
      <c r="P24" s="5"/>
      <c r="Q24" s="5">
        <f t="shared" si="11"/>
        <v>0</v>
      </c>
      <c r="R24" s="32"/>
      <c r="S24" s="5">
        <f t="shared" si="12"/>
        <v>0</v>
      </c>
      <c r="T24" s="32"/>
      <c r="X24" s="52" t="e">
        <f t="shared" si="8"/>
        <v>#DIV/0!</v>
      </c>
      <c r="Y24" s="52" t="e">
        <f t="shared" si="9"/>
        <v>#DIV/0!</v>
      </c>
      <c r="Z24" s="52" t="e">
        <f t="shared" si="10"/>
        <v>#DIV/0!</v>
      </c>
    </row>
    <row r="25" spans="1:26" ht="12.75">
      <c r="A25" s="4"/>
      <c r="B25" s="1"/>
      <c r="C25" s="1"/>
      <c r="E25" s="5"/>
      <c r="F25" s="5">
        <f t="shared" si="13"/>
        <v>0</v>
      </c>
      <c r="G25" s="32"/>
      <c r="H25" s="5">
        <f t="shared" si="14"/>
        <v>0</v>
      </c>
      <c r="I25" s="5"/>
      <c r="J25" s="5">
        <f t="shared" si="15"/>
        <v>0</v>
      </c>
      <c r="K25" s="32"/>
      <c r="L25" s="5">
        <f t="shared" si="16"/>
        <v>0</v>
      </c>
      <c r="M25" s="5">
        <f t="shared" si="17"/>
        <v>0</v>
      </c>
      <c r="N25" s="5">
        <f t="shared" si="18"/>
        <v>0</v>
      </c>
      <c r="O25" s="32"/>
      <c r="P25" s="5"/>
      <c r="Q25" s="5">
        <f t="shared" si="11"/>
        <v>0</v>
      </c>
      <c r="R25" s="32"/>
      <c r="S25" s="5">
        <f t="shared" si="12"/>
        <v>0</v>
      </c>
      <c r="T25" s="37"/>
      <c r="X25" s="52" t="e">
        <f t="shared" si="8"/>
        <v>#DIV/0!</v>
      </c>
      <c r="Y25" s="52" t="e">
        <f t="shared" si="9"/>
        <v>#DIV/0!</v>
      </c>
      <c r="Z25" s="52" t="e">
        <f t="shared" si="10"/>
        <v>#DIV/0!</v>
      </c>
    </row>
    <row r="26" spans="1:26" ht="12.75">
      <c r="A26" s="41"/>
      <c r="B26" s="34"/>
      <c r="C26" s="34"/>
      <c r="D26" s="35"/>
      <c r="E26" s="5"/>
      <c r="F26" s="5">
        <f t="shared" si="13"/>
        <v>0</v>
      </c>
      <c r="G26" s="32"/>
      <c r="H26" s="5">
        <f t="shared" si="14"/>
        <v>0</v>
      </c>
      <c r="I26" s="5"/>
      <c r="J26" s="5">
        <f t="shared" si="15"/>
        <v>0</v>
      </c>
      <c r="K26" s="32"/>
      <c r="L26" s="5">
        <f t="shared" si="16"/>
        <v>0</v>
      </c>
      <c r="M26" s="5">
        <f t="shared" si="17"/>
        <v>0</v>
      </c>
      <c r="N26" s="5">
        <f t="shared" si="18"/>
        <v>0</v>
      </c>
      <c r="O26" s="32"/>
      <c r="P26" s="5"/>
      <c r="Q26" s="5">
        <f t="shared" si="11"/>
        <v>0</v>
      </c>
      <c r="R26" s="32"/>
      <c r="S26" s="5">
        <f t="shared" si="12"/>
        <v>0</v>
      </c>
      <c r="T26" s="38"/>
      <c r="X26" s="52" t="e">
        <f t="shared" si="8"/>
        <v>#DIV/0!</v>
      </c>
      <c r="Y26" s="52" t="e">
        <f t="shared" si="9"/>
        <v>#DIV/0!</v>
      </c>
      <c r="Z26" s="52" t="e">
        <f t="shared" si="10"/>
        <v>#DIV/0!</v>
      </c>
    </row>
    <row r="27" spans="1:26" ht="12.75">
      <c r="A27" s="4"/>
      <c r="B27" s="1"/>
      <c r="C27" s="1"/>
      <c r="E27" s="5"/>
      <c r="F27" s="5">
        <f t="shared" si="13"/>
        <v>0</v>
      </c>
      <c r="G27" s="32"/>
      <c r="H27" s="5">
        <f t="shared" si="14"/>
        <v>0</v>
      </c>
      <c r="I27" s="5"/>
      <c r="J27" s="5">
        <f t="shared" si="15"/>
        <v>0</v>
      </c>
      <c r="K27" s="32"/>
      <c r="L27" s="5">
        <f t="shared" si="16"/>
        <v>0</v>
      </c>
      <c r="M27" s="5">
        <f t="shared" si="17"/>
        <v>0</v>
      </c>
      <c r="N27" s="5">
        <f t="shared" si="18"/>
        <v>0</v>
      </c>
      <c r="O27" s="32"/>
      <c r="P27" s="5"/>
      <c r="Q27" s="5">
        <f t="shared" si="11"/>
        <v>0</v>
      </c>
      <c r="R27" s="32"/>
      <c r="S27" s="5">
        <f t="shared" si="12"/>
        <v>0</v>
      </c>
      <c r="T27" s="5"/>
      <c r="X27" s="52" t="e">
        <f t="shared" si="8"/>
        <v>#DIV/0!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1"/>
      <c r="E28" s="5"/>
      <c r="F28" s="5">
        <f t="shared" si="13"/>
        <v>0</v>
      </c>
      <c r="G28" s="32"/>
      <c r="H28" s="5">
        <f t="shared" si="14"/>
        <v>0</v>
      </c>
      <c r="I28" s="5"/>
      <c r="J28" s="5">
        <f t="shared" si="15"/>
        <v>0</v>
      </c>
      <c r="K28" s="32"/>
      <c r="L28" s="5">
        <f t="shared" si="16"/>
        <v>0</v>
      </c>
      <c r="M28" s="5">
        <f t="shared" si="17"/>
        <v>0</v>
      </c>
      <c r="N28" s="5">
        <f t="shared" si="18"/>
        <v>0</v>
      </c>
      <c r="P28" s="5"/>
      <c r="Q28" s="5">
        <f t="shared" si="11"/>
        <v>0</v>
      </c>
      <c r="R28" s="32"/>
      <c r="S28" s="5">
        <f t="shared" si="12"/>
        <v>0</v>
      </c>
      <c r="X28" s="52" t="e">
        <f t="shared" si="8"/>
        <v>#DIV/0!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/>
      <c r="B29" s="1"/>
      <c r="C29" s="1"/>
      <c r="E29" s="5"/>
      <c r="F29" s="5">
        <f t="shared" si="13"/>
        <v>0</v>
      </c>
      <c r="G29" s="32"/>
      <c r="H29" s="5">
        <f t="shared" si="14"/>
        <v>0</v>
      </c>
      <c r="I29" s="5"/>
      <c r="J29" s="5">
        <f t="shared" si="15"/>
        <v>0</v>
      </c>
      <c r="K29" s="32"/>
      <c r="L29" s="5">
        <f t="shared" si="16"/>
        <v>0</v>
      </c>
      <c r="M29" s="5">
        <f t="shared" si="17"/>
        <v>0</v>
      </c>
      <c r="N29" s="5">
        <f t="shared" si="18"/>
        <v>0</v>
      </c>
      <c r="O29" s="32"/>
      <c r="P29" s="5"/>
      <c r="Q29" s="5">
        <f t="shared" si="11"/>
        <v>0</v>
      </c>
      <c r="R29" s="32"/>
      <c r="S29" s="5">
        <f t="shared" si="12"/>
        <v>0</v>
      </c>
      <c r="T29" s="33"/>
      <c r="X29" s="52" t="e">
        <f t="shared" si="8"/>
        <v>#DIV/0!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"/>
      <c r="B30" s="1"/>
      <c r="C30" s="1"/>
      <c r="E30" s="5"/>
      <c r="F30" s="5">
        <f t="shared" si="13"/>
        <v>0</v>
      </c>
      <c r="G30" s="32"/>
      <c r="H30" s="5">
        <f t="shared" si="14"/>
        <v>0</v>
      </c>
      <c r="I30" s="5"/>
      <c r="J30" s="5">
        <f t="shared" si="15"/>
        <v>0</v>
      </c>
      <c r="K30" s="32"/>
      <c r="L30" s="5">
        <f t="shared" si="16"/>
        <v>0</v>
      </c>
      <c r="M30" s="5">
        <f t="shared" si="17"/>
        <v>0</v>
      </c>
      <c r="N30" s="5">
        <f t="shared" si="18"/>
        <v>0</v>
      </c>
      <c r="O30" s="32"/>
      <c r="P30" s="5"/>
      <c r="Q30" s="5">
        <f t="shared" si="11"/>
        <v>0</v>
      </c>
      <c r="R30" s="32"/>
      <c r="S30" s="5">
        <f t="shared" si="12"/>
        <v>0</v>
      </c>
      <c r="T30" s="33"/>
      <c r="X30" s="52" t="e">
        <f t="shared" si="8"/>
        <v>#DIV/0!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/>
      <c r="B31" s="1"/>
      <c r="C31" s="1"/>
      <c r="E31" s="5"/>
      <c r="F31" s="5">
        <f t="shared" si="13"/>
        <v>0</v>
      </c>
      <c r="G31" s="32"/>
      <c r="H31" s="5">
        <f t="shared" si="14"/>
        <v>0</v>
      </c>
      <c r="I31" s="5"/>
      <c r="J31" s="5">
        <f t="shared" si="15"/>
        <v>0</v>
      </c>
      <c r="K31" s="32"/>
      <c r="L31" s="5">
        <f t="shared" si="16"/>
        <v>0</v>
      </c>
      <c r="M31" s="5">
        <f t="shared" si="17"/>
        <v>0</v>
      </c>
      <c r="N31" s="5">
        <f t="shared" si="18"/>
        <v>0</v>
      </c>
      <c r="O31" s="32"/>
      <c r="P31" s="5"/>
      <c r="Q31" s="5">
        <f t="shared" si="11"/>
        <v>0</v>
      </c>
      <c r="R31" s="32"/>
      <c r="S31" s="5">
        <f t="shared" si="12"/>
        <v>0</v>
      </c>
      <c r="X31" s="52" t="e">
        <f t="shared" si="8"/>
        <v>#DIV/0!</v>
      </c>
      <c r="Y31" s="52" t="e">
        <f t="shared" si="9"/>
        <v>#DIV/0!</v>
      </c>
      <c r="Z31" s="52" t="e">
        <f t="shared" si="10"/>
        <v>#DIV/0!</v>
      </c>
    </row>
    <row r="32" spans="1:26" ht="12.75">
      <c r="A32" s="4"/>
      <c r="B32" s="1"/>
      <c r="C32" s="1"/>
      <c r="E32" s="5"/>
      <c r="F32" s="5">
        <f t="shared" si="13"/>
        <v>0</v>
      </c>
      <c r="G32" s="32"/>
      <c r="H32" s="5">
        <f t="shared" si="14"/>
        <v>0</v>
      </c>
      <c r="I32" s="5"/>
      <c r="J32" s="5">
        <f t="shared" si="15"/>
        <v>0</v>
      </c>
      <c r="K32" s="32"/>
      <c r="L32" s="5">
        <f t="shared" si="16"/>
        <v>0</v>
      </c>
      <c r="M32" s="5">
        <f t="shared" si="17"/>
        <v>0</v>
      </c>
      <c r="N32" s="5">
        <f t="shared" si="18"/>
        <v>0</v>
      </c>
      <c r="O32" s="32"/>
      <c r="P32" s="5"/>
      <c r="Q32" s="5">
        <f t="shared" si="11"/>
        <v>0</v>
      </c>
      <c r="R32" s="32"/>
      <c r="S32" s="5">
        <f t="shared" si="12"/>
        <v>0</v>
      </c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1"/>
      <c r="E33" s="5"/>
      <c r="F33" s="5">
        <f t="shared" si="13"/>
        <v>0</v>
      </c>
      <c r="G33" s="32"/>
      <c r="H33" s="5">
        <f t="shared" si="14"/>
        <v>0</v>
      </c>
      <c r="I33" s="5"/>
      <c r="J33" s="5">
        <f t="shared" si="15"/>
        <v>0</v>
      </c>
      <c r="K33" s="32"/>
      <c r="L33" s="5">
        <f t="shared" si="16"/>
        <v>0</v>
      </c>
      <c r="M33" s="5">
        <f t="shared" si="17"/>
        <v>0</v>
      </c>
      <c r="N33" s="5">
        <f t="shared" si="18"/>
        <v>0</v>
      </c>
      <c r="P33" s="5"/>
      <c r="Q33" s="5">
        <f t="shared" si="11"/>
        <v>0</v>
      </c>
      <c r="R33" s="32"/>
      <c r="S33" s="5">
        <f t="shared" si="12"/>
        <v>0</v>
      </c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/>
      <c r="B34" s="1"/>
      <c r="C34" s="1"/>
      <c r="E34" s="5"/>
      <c r="F34" s="5">
        <f t="shared" si="13"/>
        <v>0</v>
      </c>
      <c r="G34" s="32"/>
      <c r="H34" s="5">
        <f t="shared" si="14"/>
        <v>0</v>
      </c>
      <c r="I34" s="5"/>
      <c r="J34" s="5">
        <f t="shared" si="15"/>
        <v>0</v>
      </c>
      <c r="K34" s="32"/>
      <c r="L34" s="5">
        <f t="shared" si="16"/>
        <v>0</v>
      </c>
      <c r="M34" s="5">
        <f t="shared" si="17"/>
        <v>0</v>
      </c>
      <c r="N34" s="5">
        <f t="shared" si="18"/>
        <v>0</v>
      </c>
      <c r="O34" s="32"/>
      <c r="P34" s="5"/>
      <c r="Q34" s="5">
        <f t="shared" si="11"/>
        <v>0</v>
      </c>
      <c r="R34" s="32"/>
      <c r="S34" s="5">
        <f t="shared" si="12"/>
        <v>0</v>
      </c>
      <c r="T34" s="36"/>
      <c r="X34" s="52" t="e">
        <f t="shared" si="8"/>
        <v>#DIV/0!</v>
      </c>
      <c r="Y34" s="52" t="e">
        <f t="shared" si="9"/>
        <v>#DIV/0!</v>
      </c>
      <c r="Z34" s="52" t="e">
        <f t="shared" si="10"/>
        <v>#DIV/0!</v>
      </c>
    </row>
    <row r="35" spans="1:26" ht="12.75">
      <c r="A35" s="4"/>
      <c r="E35" s="5"/>
      <c r="F35" s="5">
        <f t="shared" si="13"/>
        <v>0</v>
      </c>
      <c r="G35" s="32"/>
      <c r="H35" s="5">
        <f t="shared" si="14"/>
        <v>0</v>
      </c>
      <c r="I35" s="5"/>
      <c r="J35" s="5">
        <f t="shared" si="15"/>
        <v>0</v>
      </c>
      <c r="K35" s="32"/>
      <c r="L35" s="5">
        <f t="shared" si="16"/>
        <v>0</v>
      </c>
      <c r="M35" s="5">
        <f t="shared" si="17"/>
        <v>0</v>
      </c>
      <c r="N35" s="5">
        <f t="shared" si="18"/>
        <v>0</v>
      </c>
      <c r="P35" s="5"/>
      <c r="Q35" s="5">
        <f t="shared" si="11"/>
        <v>0</v>
      </c>
      <c r="R35" s="32"/>
      <c r="S35" s="5">
        <f t="shared" si="12"/>
        <v>0</v>
      </c>
      <c r="X35" s="52" t="e">
        <f t="shared" si="8"/>
        <v>#DIV/0!</v>
      </c>
      <c r="Y35" s="52" t="e">
        <f t="shared" si="9"/>
        <v>#DIV/0!</v>
      </c>
      <c r="Z35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G170"/>
  <sheetViews>
    <sheetView zoomScalePageLayoutView="0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83" sqref="A83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4.125" style="0" customWidth="1"/>
    <col min="8" max="8" width="11.625" style="0" customWidth="1"/>
    <col min="9" max="9" width="9.25390625" style="0" customWidth="1"/>
    <col min="10" max="10" width="9.375" style="0" customWidth="1"/>
    <col min="11" max="11" width="8.875" style="0" customWidth="1"/>
    <col min="12" max="12" width="11.625" style="0" customWidth="1"/>
    <col min="13" max="13" width="18.625" style="0" customWidth="1"/>
    <col min="18" max="18" width="18.875" style="0" customWidth="1"/>
  </cols>
  <sheetData>
    <row r="1" spans="5:17" ht="12.75"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  <c r="M1" s="31"/>
      <c r="N1" s="31"/>
      <c r="O1" s="124" t="s">
        <v>24</v>
      </c>
      <c r="P1" s="124"/>
      <c r="Q1" s="124"/>
    </row>
    <row r="2" spans="1:19" ht="24.75" customHeight="1">
      <c r="A2" s="3" t="s">
        <v>3</v>
      </c>
      <c r="B2" s="2" t="s">
        <v>0</v>
      </c>
      <c r="C2" s="2" t="s">
        <v>1</v>
      </c>
      <c r="D2" s="2" t="s">
        <v>2</v>
      </c>
      <c r="E2" s="2" t="s">
        <v>18</v>
      </c>
      <c r="F2" s="2" t="s">
        <v>19</v>
      </c>
      <c r="G2" s="2" t="s">
        <v>68</v>
      </c>
      <c r="H2" s="2" t="s">
        <v>39</v>
      </c>
      <c r="I2" s="2" t="s">
        <v>18</v>
      </c>
      <c r="J2" s="2" t="s">
        <v>19</v>
      </c>
      <c r="K2" s="2" t="s">
        <v>68</v>
      </c>
      <c r="L2" s="2" t="s">
        <v>39</v>
      </c>
      <c r="M2" s="2" t="s">
        <v>40</v>
      </c>
      <c r="N2" s="2" t="s">
        <v>21</v>
      </c>
      <c r="O2" s="2" t="s">
        <v>41</v>
      </c>
      <c r="P2" s="2" t="s">
        <v>19</v>
      </c>
      <c r="Q2" s="2" t="s">
        <v>68</v>
      </c>
      <c r="R2" s="2" t="s">
        <v>40</v>
      </c>
      <c r="S2" s="2" t="s">
        <v>21</v>
      </c>
    </row>
    <row r="3" spans="1:59" s="43" customFormat="1" ht="12.75">
      <c r="A3" s="3" t="s">
        <v>187</v>
      </c>
      <c r="B3" s="4"/>
      <c r="C3"/>
      <c r="D3"/>
      <c r="E3" s="5"/>
      <c r="F3" s="32"/>
      <c r="G3" s="26"/>
      <c r="H3" s="26">
        <f>SUM(G4:G6)</f>
        <v>113.47</v>
      </c>
      <c r="I3" s="26"/>
      <c r="J3" s="42"/>
      <c r="K3" s="26"/>
      <c r="L3" s="26">
        <f>SUM(K4,K5,K6)</f>
        <v>100.56</v>
      </c>
      <c r="M3" s="26">
        <f>SUM(H3,L3)</f>
        <v>214.03</v>
      </c>
      <c r="N3" s="94">
        <v>1</v>
      </c>
      <c r="O3" s="26">
        <v>66.69</v>
      </c>
      <c r="P3" s="42"/>
      <c r="Q3" s="26">
        <f>SUM(O3,P4,P5,P6)</f>
        <v>71.69</v>
      </c>
      <c r="R3" s="26">
        <f>SUM(M3,Q3)</f>
        <v>285.72</v>
      </c>
      <c r="S3" s="42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9" customFormat="1" ht="12.75" outlineLevel="1">
      <c r="A4" s="91"/>
      <c r="B4" s="88">
        <v>5529</v>
      </c>
      <c r="C4" s="67" t="s">
        <v>199</v>
      </c>
      <c r="D4" s="67" t="s">
        <v>213</v>
      </c>
      <c r="E4" s="68">
        <f>М!E31</f>
        <v>32.72</v>
      </c>
      <c r="F4" s="70">
        <f>М!G31</f>
        <v>0</v>
      </c>
      <c r="G4" s="68">
        <f>SUM(E4:F4)</f>
        <v>32.72</v>
      </c>
      <c r="H4" s="68"/>
      <c r="I4" s="68">
        <f>М!I31</f>
        <v>33.99</v>
      </c>
      <c r="J4" s="70">
        <f>М!K31</f>
        <v>0</v>
      </c>
      <c r="K4" s="68">
        <f>SUM(I4,J4)</f>
        <v>33.99</v>
      </c>
      <c r="L4" s="68"/>
      <c r="M4" s="68"/>
      <c r="N4" s="95"/>
      <c r="O4" s="68"/>
      <c r="P4" s="70">
        <v>5</v>
      </c>
      <c r="Q4" s="68"/>
      <c r="R4" s="68"/>
      <c r="S4" s="7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9" customFormat="1" ht="12.75" outlineLevel="1">
      <c r="A5" s="24"/>
      <c r="B5" s="15">
        <v>4014</v>
      </c>
      <c r="C5" s="16" t="s">
        <v>44</v>
      </c>
      <c r="D5" s="16" t="s">
        <v>119</v>
      </c>
      <c r="E5" s="74">
        <f>S!E16</f>
        <v>35.25</v>
      </c>
      <c r="F5" s="75">
        <f>S!G16</f>
        <v>5</v>
      </c>
      <c r="G5" s="74">
        <f>SUM(E5:F5)</f>
        <v>40.25</v>
      </c>
      <c r="H5" s="74"/>
      <c r="I5" s="74">
        <f>S!I16</f>
        <v>32.82</v>
      </c>
      <c r="J5" s="75">
        <f>S!K16</f>
        <v>0</v>
      </c>
      <c r="K5" s="74">
        <f>SUM(I5,J5)</f>
        <v>32.82</v>
      </c>
      <c r="L5" s="28"/>
      <c r="M5" s="28"/>
      <c r="N5" s="96"/>
      <c r="O5" s="28"/>
      <c r="P5" s="46">
        <v>0</v>
      </c>
      <c r="Q5" s="28"/>
      <c r="R5" s="28"/>
      <c r="S5" s="46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9" customFormat="1" ht="12.75" outlineLevel="1">
      <c r="A6" s="24"/>
      <c r="B6" s="15">
        <v>4033</v>
      </c>
      <c r="C6" s="73" t="s">
        <v>257</v>
      </c>
      <c r="D6" s="73" t="s">
        <v>256</v>
      </c>
      <c r="E6" s="74">
        <f>S!E34</f>
        <v>35.5</v>
      </c>
      <c r="F6" s="75">
        <f>S!G34</f>
        <v>5</v>
      </c>
      <c r="G6" s="74">
        <f>SUM(E6:F6)</f>
        <v>40.5</v>
      </c>
      <c r="H6" s="74"/>
      <c r="I6" s="74">
        <f>S!I34</f>
        <v>33.75</v>
      </c>
      <c r="J6" s="75">
        <f>S!K34</f>
        <v>0</v>
      </c>
      <c r="K6" s="74">
        <f>SUM(I6,J6)</f>
        <v>33.75</v>
      </c>
      <c r="L6" s="28"/>
      <c r="M6" s="28"/>
      <c r="N6" s="96"/>
      <c r="O6" s="28"/>
      <c r="P6" s="46">
        <v>0</v>
      </c>
      <c r="Q6" s="28"/>
      <c r="R6" s="28"/>
      <c r="S6" s="4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43" customFormat="1" ht="12.75">
      <c r="A7" s="39" t="s">
        <v>176</v>
      </c>
      <c r="B7" s="21"/>
      <c r="C7" s="20"/>
      <c r="D7" s="20"/>
      <c r="E7" s="26"/>
      <c r="F7" s="42"/>
      <c r="G7" s="26"/>
      <c r="H7" s="26">
        <f>SUM(G8:G10)</f>
        <v>120.88</v>
      </c>
      <c r="I7" s="26"/>
      <c r="J7" s="42"/>
      <c r="K7" s="26"/>
      <c r="L7" s="26">
        <f>SUM(K8,K9,K10)</f>
        <v>103.33</v>
      </c>
      <c r="M7" s="26">
        <f>SUM(H7,L7)</f>
        <v>224.20999999999998</v>
      </c>
      <c r="N7" s="97">
        <v>2</v>
      </c>
      <c r="O7" s="26">
        <v>71.16</v>
      </c>
      <c r="P7" s="42"/>
      <c r="Q7" s="26">
        <f>SUM(O7,P8,P9,P10)</f>
        <v>71.16</v>
      </c>
      <c r="R7" s="26">
        <f>SUM(M7,Q7)</f>
        <v>295.37</v>
      </c>
      <c r="S7" s="42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12.75" outlineLevel="1">
      <c r="A8" s="66"/>
      <c r="B8" s="88">
        <v>5504</v>
      </c>
      <c r="C8" s="11" t="s">
        <v>92</v>
      </c>
      <c r="D8" s="11" t="s">
        <v>111</v>
      </c>
      <c r="E8" s="68">
        <f>М!E7</f>
        <v>33.57</v>
      </c>
      <c r="F8" s="70">
        <f>М!G7</f>
        <v>10</v>
      </c>
      <c r="G8" s="68">
        <f>SUM(E8:F8)</f>
        <v>43.57</v>
      </c>
      <c r="H8" s="68"/>
      <c r="I8" s="68">
        <f>М!I7</f>
        <v>32.17</v>
      </c>
      <c r="J8" s="70">
        <f>М!K7</f>
        <v>5</v>
      </c>
      <c r="K8" s="68">
        <f>SUM(I8,J8)</f>
        <v>37.17</v>
      </c>
      <c r="L8" s="68"/>
      <c r="M8" s="68"/>
      <c r="N8" s="95"/>
      <c r="O8" s="68"/>
      <c r="P8" s="70">
        <v>0</v>
      </c>
      <c r="Q8" s="68"/>
      <c r="R8" s="68"/>
      <c r="S8" s="7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s="16" customFormat="1" ht="12.75" outlineLevel="1" collapsed="1">
      <c r="A9" s="66"/>
      <c r="B9" s="88">
        <v>5526</v>
      </c>
      <c r="C9" s="11" t="s">
        <v>60</v>
      </c>
      <c r="D9" s="11" t="s">
        <v>114</v>
      </c>
      <c r="E9" s="68">
        <f>М!E28</f>
        <v>32.75</v>
      </c>
      <c r="F9" s="70">
        <f>М!G28</f>
        <v>0</v>
      </c>
      <c r="G9" s="68">
        <f>SUM(E9:F9)</f>
        <v>32.75</v>
      </c>
      <c r="H9" s="68"/>
      <c r="I9" s="68">
        <f>М!I28</f>
        <v>31.69</v>
      </c>
      <c r="J9" s="70">
        <f>М!K28</f>
        <v>0</v>
      </c>
      <c r="K9" s="68">
        <f>SUM(I9,J9)</f>
        <v>31.69</v>
      </c>
      <c r="L9" s="68"/>
      <c r="M9" s="68"/>
      <c r="N9" s="95"/>
      <c r="O9" s="68"/>
      <c r="P9" s="70">
        <v>0</v>
      </c>
      <c r="Q9" s="68"/>
      <c r="R9" s="68"/>
      <c r="S9" s="7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s="16" customFormat="1" ht="12.75" outlineLevel="1">
      <c r="A10" s="17"/>
      <c r="B10" s="18">
        <v>3018</v>
      </c>
      <c r="C10" s="78" t="s">
        <v>42</v>
      </c>
      <c r="D10" s="78" t="s">
        <v>131</v>
      </c>
      <c r="E10" s="29">
        <f>T!E19</f>
        <v>39.56</v>
      </c>
      <c r="F10" s="47">
        <f>T!G19</f>
        <v>5</v>
      </c>
      <c r="G10" s="29">
        <f>SUM(E10:F10)</f>
        <v>44.56</v>
      </c>
      <c r="H10" s="29"/>
      <c r="I10" s="29">
        <f>T!I19</f>
        <v>34.47</v>
      </c>
      <c r="J10" s="47">
        <f>T!K19</f>
        <v>0</v>
      </c>
      <c r="K10" s="80">
        <f>SUM(I10,J10)</f>
        <v>34.47</v>
      </c>
      <c r="L10" s="80"/>
      <c r="M10" s="80"/>
      <c r="N10" s="98"/>
      <c r="O10" s="80"/>
      <c r="P10" s="81">
        <v>0</v>
      </c>
      <c r="Q10" s="80"/>
      <c r="R10" s="80"/>
      <c r="S10" s="47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s="43" customFormat="1" ht="12.75">
      <c r="A11" s="39" t="s">
        <v>183</v>
      </c>
      <c r="B11" s="49"/>
      <c r="C11" s="40"/>
      <c r="D11" s="40"/>
      <c r="E11" s="50"/>
      <c r="F11" s="51"/>
      <c r="G11" s="26"/>
      <c r="H11" s="26">
        <f>SUM(G12:G14)</f>
        <v>125.65</v>
      </c>
      <c r="I11" s="26"/>
      <c r="J11" s="42"/>
      <c r="K11" s="26"/>
      <c r="L11" s="26">
        <f>SUM(K12,K13,K14)</f>
        <v>109.19</v>
      </c>
      <c r="M11" s="26">
        <f>SUM(H11,L11)</f>
        <v>234.84</v>
      </c>
      <c r="N11" s="97">
        <v>6</v>
      </c>
      <c r="O11" s="50">
        <v>67.56</v>
      </c>
      <c r="P11" s="51"/>
      <c r="Q11" s="26">
        <f>SUM(O11,P12,P13,P14)</f>
        <v>72.56</v>
      </c>
      <c r="R11" s="26">
        <f>SUM(M11,Q11)</f>
        <v>307.4</v>
      </c>
      <c r="S11" s="51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s="9" customFormat="1" ht="12.75" outlineLevel="1">
      <c r="A12" s="10"/>
      <c r="B12" s="12">
        <v>5528</v>
      </c>
      <c r="C12" s="67" t="s">
        <v>57</v>
      </c>
      <c r="D12" s="67" t="s">
        <v>160</v>
      </c>
      <c r="E12" s="68">
        <f>М!E30</f>
        <v>32.9</v>
      </c>
      <c r="F12" s="70">
        <f>М!G30</f>
        <v>10</v>
      </c>
      <c r="G12" s="68">
        <f>SUM(E12:F12)</f>
        <v>42.9</v>
      </c>
      <c r="H12" s="68"/>
      <c r="I12" s="68">
        <f>М!I30</f>
        <v>31.68</v>
      </c>
      <c r="J12" s="70">
        <f>М!K30</f>
        <v>0</v>
      </c>
      <c r="K12" s="68">
        <f>SUM(I12,J12)</f>
        <v>31.68</v>
      </c>
      <c r="L12" s="68"/>
      <c r="M12" s="68"/>
      <c r="N12" s="95"/>
      <c r="O12" s="68"/>
      <c r="P12" s="70">
        <v>5</v>
      </c>
      <c r="Q12" s="68"/>
      <c r="R12" s="68"/>
      <c r="S12" s="53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s="11" customFormat="1" ht="12.75" outlineLevel="1">
      <c r="A13" s="90"/>
      <c r="B13" s="79">
        <v>3005</v>
      </c>
      <c r="C13" s="19" t="s">
        <v>73</v>
      </c>
      <c r="D13" s="19" t="s">
        <v>74</v>
      </c>
      <c r="E13" s="80">
        <f>T!E8</f>
        <v>40.5</v>
      </c>
      <c r="F13" s="81">
        <f>T!G8</f>
        <v>5</v>
      </c>
      <c r="G13" s="80">
        <f>SUM(E13:F13)</f>
        <v>45.5</v>
      </c>
      <c r="H13" s="80"/>
      <c r="I13" s="80">
        <f>T!I8</f>
        <v>37.11</v>
      </c>
      <c r="J13" s="81">
        <f>T!K8</f>
        <v>5</v>
      </c>
      <c r="K13" s="80">
        <f>SUM(I13,J13)</f>
        <v>42.11</v>
      </c>
      <c r="L13" s="80"/>
      <c r="M13" s="80"/>
      <c r="N13" s="98"/>
      <c r="O13" s="80"/>
      <c r="P13" s="81">
        <v>0</v>
      </c>
      <c r="Q13" s="80"/>
      <c r="R13" s="80"/>
      <c r="S13" s="93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s="16" customFormat="1" ht="12.75" outlineLevel="1" collapsed="1">
      <c r="A14" s="90"/>
      <c r="B14" s="79">
        <v>3016</v>
      </c>
      <c r="C14" s="78" t="s">
        <v>49</v>
      </c>
      <c r="D14" s="78" t="s">
        <v>62</v>
      </c>
      <c r="E14" s="80">
        <f>T!E17</f>
        <v>37.25</v>
      </c>
      <c r="F14" s="81">
        <f>T!G17</f>
        <v>0</v>
      </c>
      <c r="G14" s="80">
        <f>SUM(E14:F14)</f>
        <v>37.25</v>
      </c>
      <c r="H14" s="80"/>
      <c r="I14" s="80">
        <f>T!I17</f>
        <v>35.4</v>
      </c>
      <c r="J14" s="81">
        <f>T!K17</f>
        <v>0</v>
      </c>
      <c r="K14" s="80">
        <f>SUM(I14,J14)</f>
        <v>35.4</v>
      </c>
      <c r="L14" s="80"/>
      <c r="M14" s="80"/>
      <c r="N14" s="98"/>
      <c r="O14" s="80"/>
      <c r="P14" s="81">
        <v>0</v>
      </c>
      <c r="Q14" s="80"/>
      <c r="R14" s="80"/>
      <c r="S14" s="93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s="43" customFormat="1" ht="12.75" collapsed="1">
      <c r="A15" s="64" t="s">
        <v>172</v>
      </c>
      <c r="B15" s="21"/>
      <c r="C15" s="20"/>
      <c r="D15" s="20"/>
      <c r="E15" s="26"/>
      <c r="F15" s="42"/>
      <c r="G15" s="26"/>
      <c r="H15" s="26">
        <f>SUM(G16:G18)</f>
        <v>130.08</v>
      </c>
      <c r="I15" s="26"/>
      <c r="J15" s="42"/>
      <c r="K15" s="26"/>
      <c r="L15" s="26">
        <f>SUM(K16,K17,K18)</f>
        <v>99.14999999999999</v>
      </c>
      <c r="M15" s="26">
        <f>SUM(H15,L15)</f>
        <v>229.23000000000002</v>
      </c>
      <c r="N15" s="97">
        <v>4</v>
      </c>
      <c r="O15" s="26">
        <v>73.38</v>
      </c>
      <c r="P15" s="42"/>
      <c r="Q15" s="26">
        <f>SUM(O15,P16,P17,P18)</f>
        <v>83.38</v>
      </c>
      <c r="R15" s="26">
        <f>SUM(M15,Q15)</f>
        <v>312.61</v>
      </c>
      <c r="S15" s="42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s="11" customFormat="1" ht="12.75" hidden="1" outlineLevel="1">
      <c r="A16" s="8"/>
      <c r="B16" s="13">
        <v>6526</v>
      </c>
      <c r="C16" s="22" t="s">
        <v>42</v>
      </c>
      <c r="D16" s="22" t="s">
        <v>9</v>
      </c>
      <c r="E16" s="30">
        <f>L!E26</f>
        <v>35.9</v>
      </c>
      <c r="F16" s="44">
        <f>L!G26</f>
        <v>20</v>
      </c>
      <c r="G16" s="30">
        <f>SUM(E16:F16)</f>
        <v>55.9</v>
      </c>
      <c r="H16" s="30"/>
      <c r="I16" s="30">
        <f>L!I26</f>
        <v>33.56</v>
      </c>
      <c r="J16" s="44">
        <f>L!K26</f>
        <v>0</v>
      </c>
      <c r="K16" s="30">
        <f>SUM(I16,J16)</f>
        <v>33.56</v>
      </c>
      <c r="L16" s="30"/>
      <c r="M16" s="30"/>
      <c r="N16" s="102"/>
      <c r="O16" s="30"/>
      <c r="P16" s="44">
        <v>5</v>
      </c>
      <c r="Q16" s="30"/>
      <c r="R16" s="30"/>
      <c r="S16" s="44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s="16" customFormat="1" ht="12.75" hidden="1" outlineLevel="1">
      <c r="A17" s="71"/>
      <c r="B17" s="72">
        <v>4003</v>
      </c>
      <c r="C17" s="16" t="s">
        <v>92</v>
      </c>
      <c r="D17" s="16" t="s">
        <v>284</v>
      </c>
      <c r="E17" s="74">
        <f>S!E5</f>
        <v>35.06</v>
      </c>
      <c r="F17" s="75">
        <f>S!G5</f>
        <v>5</v>
      </c>
      <c r="G17" s="74">
        <f>SUM(E17:F17)</f>
        <v>40.06</v>
      </c>
      <c r="H17" s="74"/>
      <c r="I17" s="74">
        <f>S!I5</f>
        <v>34.51</v>
      </c>
      <c r="J17" s="75">
        <f>S!K5</f>
        <v>0</v>
      </c>
      <c r="K17" s="74">
        <f>SUM(I17,J17)</f>
        <v>34.51</v>
      </c>
      <c r="L17" s="74"/>
      <c r="M17" s="74"/>
      <c r="N17" s="103"/>
      <c r="O17" s="74"/>
      <c r="P17" s="75">
        <v>0</v>
      </c>
      <c r="Q17" s="74"/>
      <c r="R17" s="74"/>
      <c r="S17" s="7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s="16" customFormat="1" ht="12.75" hidden="1" outlineLevel="1">
      <c r="A18" s="71"/>
      <c r="B18" s="72">
        <v>4039</v>
      </c>
      <c r="C18" s="73" t="s">
        <v>126</v>
      </c>
      <c r="D18" s="73" t="s">
        <v>163</v>
      </c>
      <c r="E18" s="74">
        <f>S!E40</f>
        <v>34.12</v>
      </c>
      <c r="F18" s="75">
        <f>S!G40</f>
        <v>0</v>
      </c>
      <c r="G18" s="74">
        <f>SUM(E18:F18)</f>
        <v>34.12</v>
      </c>
      <c r="H18" s="74"/>
      <c r="I18" s="74">
        <f>S!I40</f>
        <v>31.08</v>
      </c>
      <c r="J18" s="75">
        <f>S!K40</f>
        <v>0</v>
      </c>
      <c r="K18" s="74">
        <f>SUM(I18,J18)</f>
        <v>31.08</v>
      </c>
      <c r="L18" s="74"/>
      <c r="M18" s="74"/>
      <c r="N18" s="103"/>
      <c r="O18" s="74"/>
      <c r="P18" s="75">
        <v>5</v>
      </c>
      <c r="Q18" s="74"/>
      <c r="R18" s="74"/>
      <c r="S18" s="75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s="43" customFormat="1" ht="12.75" collapsed="1">
      <c r="A19" s="39" t="s">
        <v>246</v>
      </c>
      <c r="B19"/>
      <c r="C19"/>
      <c r="D19"/>
      <c r="E19" s="5"/>
      <c r="F19" s="32"/>
      <c r="G19" s="26"/>
      <c r="H19" s="26">
        <f>SUM(G20:G22)</f>
        <v>117.74000000000001</v>
      </c>
      <c r="I19" s="26"/>
      <c r="J19" s="42"/>
      <c r="K19" s="26"/>
      <c r="L19" s="26">
        <f>SUM(K20,K21,K22)</f>
        <v>109.38</v>
      </c>
      <c r="M19" s="26">
        <f>SUM(H19,L19)</f>
        <v>227.12</v>
      </c>
      <c r="N19" s="99">
        <v>3</v>
      </c>
      <c r="O19" s="5">
        <v>81.03</v>
      </c>
      <c r="P19" s="42"/>
      <c r="Q19" s="26">
        <f>SUM(O19,P20,P21,P22)</f>
        <v>86.03</v>
      </c>
      <c r="R19" s="26">
        <f>SUM(M19,Q19)</f>
        <v>313.15</v>
      </c>
      <c r="S19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s="9" customFormat="1" ht="12.75" hidden="1" outlineLevel="1">
      <c r="A20" s="22"/>
      <c r="B20" s="13">
        <v>6511</v>
      </c>
      <c r="C20" s="9" t="s">
        <v>105</v>
      </c>
      <c r="D20" s="9" t="s">
        <v>247</v>
      </c>
      <c r="E20" s="30">
        <f>L!E14</f>
        <v>32.19</v>
      </c>
      <c r="F20" s="44">
        <f>L!G14</f>
        <v>10</v>
      </c>
      <c r="G20" s="30">
        <f>SUM(E20:F20)</f>
        <v>42.19</v>
      </c>
      <c r="H20" s="30"/>
      <c r="I20" s="30">
        <f>L!I14</f>
        <v>32.37</v>
      </c>
      <c r="J20" s="44">
        <f>L!K14</f>
        <v>0</v>
      </c>
      <c r="K20" s="30">
        <f>SUM(I20,J20)</f>
        <v>32.37</v>
      </c>
      <c r="L20" s="30"/>
      <c r="M20" s="30"/>
      <c r="N20" s="100"/>
      <c r="O20" s="30"/>
      <c r="P20" s="44">
        <v>0</v>
      </c>
      <c r="Q20" s="30"/>
      <c r="R20" s="3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s="11" customFormat="1" ht="12.75" hidden="1" outlineLevel="1" collapsed="1">
      <c r="A21" s="82"/>
      <c r="B21" s="72">
        <v>4015</v>
      </c>
      <c r="C21" s="16" t="s">
        <v>237</v>
      </c>
      <c r="D21" s="16" t="s">
        <v>207</v>
      </c>
      <c r="E21" s="74">
        <f>S!E17</f>
        <v>38.59</v>
      </c>
      <c r="F21" s="75">
        <f>S!G17</f>
        <v>0</v>
      </c>
      <c r="G21" s="74">
        <f>SUM(E21:F21)</f>
        <v>38.59</v>
      </c>
      <c r="H21" s="74"/>
      <c r="I21" s="74">
        <f>S!I17</f>
        <v>36.51</v>
      </c>
      <c r="J21" s="75">
        <f>S!K17</f>
        <v>5</v>
      </c>
      <c r="K21" s="74">
        <f>SUM(I21,J21)</f>
        <v>41.51</v>
      </c>
      <c r="L21" s="74"/>
      <c r="M21" s="74"/>
      <c r="N21" s="101"/>
      <c r="O21" s="74"/>
      <c r="P21" s="75">
        <v>0</v>
      </c>
      <c r="Q21" s="74"/>
      <c r="R21" s="74"/>
      <c r="S21" s="73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16" customFormat="1" ht="12.75" hidden="1" outlineLevel="1">
      <c r="A22" s="82"/>
      <c r="B22" s="72">
        <v>4034</v>
      </c>
      <c r="C22" s="73" t="s">
        <v>248</v>
      </c>
      <c r="D22" s="73" t="s">
        <v>249</v>
      </c>
      <c r="E22" s="74">
        <f>S!E35</f>
        <v>36.96</v>
      </c>
      <c r="F22" s="75">
        <f>S!G35</f>
        <v>0</v>
      </c>
      <c r="G22" s="74">
        <f>SUM(E22:F22)</f>
        <v>36.96</v>
      </c>
      <c r="H22" s="74"/>
      <c r="I22" s="74">
        <f>S!I35</f>
        <v>35.5</v>
      </c>
      <c r="J22" s="75">
        <f>S!K35</f>
        <v>0</v>
      </c>
      <c r="K22" s="74">
        <f>SUM(I22,J22)</f>
        <v>35.5</v>
      </c>
      <c r="L22" s="74"/>
      <c r="M22" s="74"/>
      <c r="N22" s="101"/>
      <c r="O22" s="74"/>
      <c r="P22" s="75">
        <v>5</v>
      </c>
      <c r="Q22" s="74"/>
      <c r="R22" s="74"/>
      <c r="S22" s="7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s="43" customFormat="1" ht="12.75" collapsed="1">
      <c r="A23" s="39" t="s">
        <v>173</v>
      </c>
      <c r="B23" s="20"/>
      <c r="C23" s="20"/>
      <c r="D23" s="20"/>
      <c r="E23" s="26"/>
      <c r="F23" s="42"/>
      <c r="G23" s="26"/>
      <c r="H23" s="26">
        <f>SUM(G24:G26)</f>
        <v>130.38</v>
      </c>
      <c r="I23" s="26"/>
      <c r="J23" s="42"/>
      <c r="K23" s="26"/>
      <c r="L23" s="26">
        <f>SUM(K24,K25,K26)</f>
        <v>106.12</v>
      </c>
      <c r="M23" s="26">
        <f>SUM(H23,L23)</f>
        <v>236.5</v>
      </c>
      <c r="N23" s="97">
        <v>8</v>
      </c>
      <c r="O23" s="26">
        <v>70.6</v>
      </c>
      <c r="P23" s="42"/>
      <c r="Q23" s="26">
        <f>SUM(O23,P24,P25,P26)</f>
        <v>80.6</v>
      </c>
      <c r="R23" s="26">
        <f>SUM(M23,Q23)</f>
        <v>317.1</v>
      </c>
      <c r="S23" s="51">
        <v>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s="9" customFormat="1" ht="12.75" hidden="1" outlineLevel="1">
      <c r="A24" s="10"/>
      <c r="B24" s="12">
        <v>5508</v>
      </c>
      <c r="C24" s="11" t="s">
        <v>42</v>
      </c>
      <c r="D24" s="11" t="s">
        <v>148</v>
      </c>
      <c r="E24" s="27">
        <f>М!E11</f>
        <v>35.06</v>
      </c>
      <c r="F24" s="45">
        <f>М!G11</f>
        <v>0</v>
      </c>
      <c r="G24" s="27">
        <f>SUM(E24:F24)</f>
        <v>35.06</v>
      </c>
      <c r="H24" s="27"/>
      <c r="I24" s="27">
        <f>М!I11</f>
        <v>32.76</v>
      </c>
      <c r="J24" s="45">
        <f>М!K11</f>
        <v>0</v>
      </c>
      <c r="K24" s="68">
        <f>SUM(I24,J24)</f>
        <v>32.76</v>
      </c>
      <c r="L24" s="68"/>
      <c r="M24" s="68"/>
      <c r="N24" s="95"/>
      <c r="O24" s="68"/>
      <c r="P24" s="70">
        <v>0</v>
      </c>
      <c r="Q24" s="68"/>
      <c r="R24" s="68"/>
      <c r="S24" s="53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s="9" customFormat="1" ht="12.75" hidden="1" outlineLevel="1">
      <c r="A25" s="71"/>
      <c r="B25" s="72">
        <v>4010</v>
      </c>
      <c r="C25" s="24" t="s">
        <v>17</v>
      </c>
      <c r="D25" s="24" t="s">
        <v>26</v>
      </c>
      <c r="E25" s="74">
        <f>S!E12</f>
        <v>38.72</v>
      </c>
      <c r="F25" s="75">
        <f>S!G12</f>
        <v>10</v>
      </c>
      <c r="G25" s="74">
        <f>SUM(E25:F25)</f>
        <v>48.72</v>
      </c>
      <c r="H25" s="74"/>
      <c r="I25" s="74">
        <f>S!I12</f>
        <v>38.02</v>
      </c>
      <c r="J25" s="75">
        <f>S!K12</f>
        <v>0</v>
      </c>
      <c r="K25" s="74">
        <f>SUM(I25,J25)</f>
        <v>38.02</v>
      </c>
      <c r="L25" s="74"/>
      <c r="M25" s="74"/>
      <c r="N25" s="103"/>
      <c r="O25" s="74"/>
      <c r="P25" s="75">
        <v>0</v>
      </c>
      <c r="Q25" s="74"/>
      <c r="R25" s="74"/>
      <c r="S25" s="76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s="16" customFormat="1" ht="12.75" hidden="1" outlineLevel="1" collapsed="1">
      <c r="A26" s="82"/>
      <c r="B26" s="72">
        <v>4023</v>
      </c>
      <c r="C26" s="73" t="s">
        <v>92</v>
      </c>
      <c r="D26" s="73" t="s">
        <v>195</v>
      </c>
      <c r="E26" s="74">
        <f>S!E25</f>
        <v>41.6</v>
      </c>
      <c r="F26" s="75">
        <f>S!G25</f>
        <v>5</v>
      </c>
      <c r="G26" s="74">
        <f>SUM(E26:F26)</f>
        <v>46.6</v>
      </c>
      <c r="H26" s="74"/>
      <c r="I26" s="74">
        <f>S!I25</f>
        <v>35.34</v>
      </c>
      <c r="J26" s="75">
        <f>S!K25</f>
        <v>0</v>
      </c>
      <c r="K26" s="74">
        <f>SUM(I26,J26)</f>
        <v>35.34</v>
      </c>
      <c r="L26" s="74"/>
      <c r="M26" s="74"/>
      <c r="N26" s="103"/>
      <c r="O26" s="74"/>
      <c r="P26" s="75">
        <v>10</v>
      </c>
      <c r="Q26" s="74"/>
      <c r="R26" s="74"/>
      <c r="S26" s="76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s="43" customFormat="1" ht="12.75" collapsed="1">
      <c r="A27" s="39" t="s">
        <v>175</v>
      </c>
      <c r="B27" s="21"/>
      <c r="C27" s="20"/>
      <c r="D27" s="20"/>
      <c r="E27" s="26"/>
      <c r="F27" s="42"/>
      <c r="G27" s="26"/>
      <c r="H27" s="26">
        <f>SUM(G28:G30)</f>
        <v>109.4</v>
      </c>
      <c r="I27" s="26"/>
      <c r="J27" s="42"/>
      <c r="K27" s="26"/>
      <c r="L27" s="26">
        <f>SUM(K28,K29,K30)</f>
        <v>133.36</v>
      </c>
      <c r="M27" s="26">
        <f>SUM(H27,L27)</f>
        <v>242.76000000000002</v>
      </c>
      <c r="N27" s="97">
        <v>11</v>
      </c>
      <c r="O27" s="26">
        <v>69.79</v>
      </c>
      <c r="P27" s="42"/>
      <c r="Q27" s="26">
        <f>SUM(O27,P28,P29,P30)</f>
        <v>74.79</v>
      </c>
      <c r="R27" s="26">
        <f>SUM(M27,Q27)</f>
        <v>317.55</v>
      </c>
      <c r="S27" s="42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s="9" customFormat="1" ht="12.75" hidden="1" outlineLevel="1">
      <c r="A28" s="8"/>
      <c r="B28" s="13">
        <v>6504</v>
      </c>
      <c r="C28" s="85" t="s">
        <v>268</v>
      </c>
      <c r="D28" s="85" t="s">
        <v>269</v>
      </c>
      <c r="E28" s="30">
        <f>L!E7</f>
        <v>33.5</v>
      </c>
      <c r="F28" s="44">
        <f>L!G7</f>
        <v>5</v>
      </c>
      <c r="G28" s="30">
        <f>SUM(E28:F28)</f>
        <v>38.5</v>
      </c>
      <c r="H28" s="30"/>
      <c r="I28" s="30">
        <f>L!I7</f>
        <v>33.19</v>
      </c>
      <c r="J28" s="44">
        <f>L!K7</f>
        <v>5</v>
      </c>
      <c r="K28" s="30">
        <f>SUM(I28,J28)</f>
        <v>38.19</v>
      </c>
      <c r="L28" s="30"/>
      <c r="M28" s="30"/>
      <c r="N28" s="102"/>
      <c r="O28" s="30"/>
      <c r="P28" s="44">
        <v>0</v>
      </c>
      <c r="Q28" s="30"/>
      <c r="R28" s="30"/>
      <c r="S28" s="44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s="16" customFormat="1" ht="12.75" hidden="1" outlineLevel="1">
      <c r="A29" s="8"/>
      <c r="B29" s="13">
        <v>6531</v>
      </c>
      <c r="C29" s="9" t="s">
        <v>92</v>
      </c>
      <c r="D29" s="9" t="s">
        <v>93</v>
      </c>
      <c r="E29" s="86">
        <f>L!E30</f>
        <v>33.59</v>
      </c>
      <c r="F29" s="87">
        <f>L!G30</f>
        <v>0</v>
      </c>
      <c r="G29" s="86">
        <f>SUM(E29:F29)</f>
        <v>33.59</v>
      </c>
      <c r="H29" s="86"/>
      <c r="I29" s="86">
        <f>L!I30</f>
        <v>48.83</v>
      </c>
      <c r="J29" s="87">
        <f>L!K30</f>
        <v>5</v>
      </c>
      <c r="K29" s="86">
        <f>SUM(I29,J29)</f>
        <v>53.83</v>
      </c>
      <c r="L29" s="86"/>
      <c r="M29" s="86"/>
      <c r="N29" s="104"/>
      <c r="O29" s="86"/>
      <c r="P29" s="87">
        <v>0</v>
      </c>
      <c r="Q29" s="86"/>
      <c r="R29" s="86"/>
      <c r="S29" s="44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s="19" customFormat="1" ht="12.75" hidden="1" outlineLevel="1">
      <c r="A30" s="71"/>
      <c r="B30" s="72">
        <v>4028</v>
      </c>
      <c r="C30" s="16" t="s">
        <v>45</v>
      </c>
      <c r="D30" s="16" t="s">
        <v>86</v>
      </c>
      <c r="E30" s="74">
        <f>S!E29</f>
        <v>37.31</v>
      </c>
      <c r="F30" s="75">
        <f>S!G29</f>
        <v>0</v>
      </c>
      <c r="G30" s="74">
        <f>SUM(E30:F30)</f>
        <v>37.31</v>
      </c>
      <c r="H30" s="74"/>
      <c r="I30" s="74">
        <f>S!I29</f>
        <v>36.34</v>
      </c>
      <c r="J30" s="75">
        <f>S!K29</f>
        <v>5</v>
      </c>
      <c r="K30" s="74">
        <f>SUM(I30,J30)</f>
        <v>41.34</v>
      </c>
      <c r="L30" s="74"/>
      <c r="M30" s="74"/>
      <c r="N30" s="103"/>
      <c r="O30" s="74"/>
      <c r="P30" s="75">
        <v>5</v>
      </c>
      <c r="Q30" s="74"/>
      <c r="R30" s="74"/>
      <c r="S30" s="75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s="43" customFormat="1" ht="12.75" collapsed="1">
      <c r="A31" s="39" t="s">
        <v>179</v>
      </c>
      <c r="B31" s="21"/>
      <c r="C31" s="20"/>
      <c r="D31" s="20"/>
      <c r="E31" s="26"/>
      <c r="F31" s="42"/>
      <c r="G31" s="26"/>
      <c r="H31" s="26">
        <f>SUM(G32:G34)</f>
        <v>120.22</v>
      </c>
      <c r="I31" s="26"/>
      <c r="J31" s="42"/>
      <c r="K31" s="26"/>
      <c r="L31" s="26">
        <f>SUM(K32,K33,K34)</f>
        <v>115.67</v>
      </c>
      <c r="M31" s="26">
        <f>SUM(H31,L31)</f>
        <v>235.89</v>
      </c>
      <c r="N31" s="97">
        <v>7</v>
      </c>
      <c r="O31" s="26">
        <v>66.68</v>
      </c>
      <c r="P31" s="42"/>
      <c r="Q31" s="26">
        <f>SUM(O31,P32,P33,P34)</f>
        <v>81.68</v>
      </c>
      <c r="R31" s="26">
        <f>SUM(M31,Q31)</f>
        <v>317.57</v>
      </c>
      <c r="S31" s="42">
        <v>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s="11" customFormat="1" ht="12.75" hidden="1" outlineLevel="1">
      <c r="A32" s="89"/>
      <c r="B32" s="84">
        <v>6513</v>
      </c>
      <c r="C32" s="9" t="s">
        <v>53</v>
      </c>
      <c r="D32" s="9" t="s">
        <v>95</v>
      </c>
      <c r="E32" s="86">
        <f>L!E16</f>
        <v>31.38</v>
      </c>
      <c r="F32" s="87">
        <f>L!G16</f>
        <v>0</v>
      </c>
      <c r="G32" s="86">
        <f>SUM(E32:F32)</f>
        <v>31.38</v>
      </c>
      <c r="H32" s="86"/>
      <c r="I32" s="86">
        <f>L!I16</f>
        <v>33.78</v>
      </c>
      <c r="J32" s="87">
        <f>L!K16</f>
        <v>5</v>
      </c>
      <c r="K32" s="86">
        <f>SUM(I32,J32)</f>
        <v>38.78</v>
      </c>
      <c r="L32" s="86"/>
      <c r="M32" s="86"/>
      <c r="N32" s="104"/>
      <c r="O32" s="86"/>
      <c r="P32" s="87">
        <v>0</v>
      </c>
      <c r="Q32" s="86"/>
      <c r="R32" s="86"/>
      <c r="S32" s="87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s="16" customFormat="1" ht="12.75" hidden="1" outlineLevel="1">
      <c r="A33" s="89"/>
      <c r="B33" s="84">
        <v>6535</v>
      </c>
      <c r="C33" s="9" t="s">
        <v>47</v>
      </c>
      <c r="D33" s="9" t="s">
        <v>137</v>
      </c>
      <c r="E33" s="86">
        <f>L!E34</f>
        <v>33.97</v>
      </c>
      <c r="F33" s="87">
        <f>L!G34</f>
        <v>5</v>
      </c>
      <c r="G33" s="86">
        <f>SUM(E33:F33)</f>
        <v>38.97</v>
      </c>
      <c r="H33" s="86"/>
      <c r="I33" s="86">
        <f>L!I34</f>
        <v>31.8</v>
      </c>
      <c r="J33" s="87">
        <f>L!K34</f>
        <v>10</v>
      </c>
      <c r="K33" s="86">
        <f>SUM(I33,J33)</f>
        <v>41.8</v>
      </c>
      <c r="L33" s="86"/>
      <c r="M33" s="86"/>
      <c r="N33" s="104"/>
      <c r="O33" s="86"/>
      <c r="P33" s="87">
        <v>10</v>
      </c>
      <c r="Q33" s="86"/>
      <c r="R33" s="86"/>
      <c r="S33" s="87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19" customFormat="1" ht="12.75" hidden="1" outlineLevel="1">
      <c r="A34" s="14"/>
      <c r="B34" s="15">
        <v>4029</v>
      </c>
      <c r="C34" s="16" t="s">
        <v>44</v>
      </c>
      <c r="D34" s="16" t="s">
        <v>55</v>
      </c>
      <c r="E34" s="28">
        <f>S!E30</f>
        <v>39.87</v>
      </c>
      <c r="F34" s="46">
        <f>S!G30</f>
        <v>10</v>
      </c>
      <c r="G34" s="28">
        <f>SUM(E34:F34)</f>
        <v>49.87</v>
      </c>
      <c r="H34" s="28"/>
      <c r="I34" s="28">
        <f>S!I30</f>
        <v>35.09</v>
      </c>
      <c r="J34" s="46">
        <f>S!K30</f>
        <v>0</v>
      </c>
      <c r="K34" s="74">
        <f>SUM(I34,J34)</f>
        <v>35.09</v>
      </c>
      <c r="L34" s="28"/>
      <c r="M34" s="28"/>
      <c r="N34" s="96"/>
      <c r="O34" s="28"/>
      <c r="P34" s="46">
        <v>5</v>
      </c>
      <c r="Q34" s="28"/>
      <c r="R34" s="28"/>
      <c r="S34" s="4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59" s="43" customFormat="1" ht="12.75" collapsed="1">
      <c r="A35" s="39" t="s">
        <v>182</v>
      </c>
      <c r="B35" s="21"/>
      <c r="C35" s="20"/>
      <c r="D35" s="20"/>
      <c r="E35" s="26"/>
      <c r="F35" s="42"/>
      <c r="G35" s="26"/>
      <c r="H35" s="26">
        <f>SUM(G36:G38)</f>
        <v>145.79</v>
      </c>
      <c r="I35" s="26"/>
      <c r="J35" s="42"/>
      <c r="K35" s="26"/>
      <c r="L35" s="26">
        <f>SUM(K36,K37,K38)</f>
        <v>106.07</v>
      </c>
      <c r="M35" s="26">
        <f>SUM(H35,L35)</f>
        <v>251.85999999999999</v>
      </c>
      <c r="N35" s="97">
        <v>14</v>
      </c>
      <c r="O35" s="26">
        <v>73.85</v>
      </c>
      <c r="P35" s="42"/>
      <c r="Q35" s="26">
        <f>SUM(O35,P36,P37,P38)</f>
        <v>73.85</v>
      </c>
      <c r="R35" s="26">
        <f>SUM(M35,Q35)</f>
        <v>325.71</v>
      </c>
      <c r="S35" s="42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s="11" customFormat="1" ht="12.75" hidden="1" outlineLevel="1" collapsed="1">
      <c r="A36" s="10"/>
      <c r="B36" s="12">
        <v>5507</v>
      </c>
      <c r="C36" s="11" t="s">
        <v>53</v>
      </c>
      <c r="D36" s="11" t="s">
        <v>116</v>
      </c>
      <c r="E36" s="68">
        <f>М!E10</f>
        <v>41.69</v>
      </c>
      <c r="F36" s="70">
        <f>М!G10</f>
        <v>10</v>
      </c>
      <c r="G36" s="68">
        <f>SUM(E36:F36)</f>
        <v>51.69</v>
      </c>
      <c r="H36" s="68"/>
      <c r="I36" s="68">
        <f>М!I10</f>
        <v>33</v>
      </c>
      <c r="J36" s="70">
        <f>М!K10</f>
        <v>5</v>
      </c>
      <c r="K36" s="68">
        <f>SUM(I36,J36)</f>
        <v>38</v>
      </c>
      <c r="L36" s="68"/>
      <c r="M36" s="68"/>
      <c r="N36" s="70"/>
      <c r="O36" s="68"/>
      <c r="P36" s="70">
        <v>0</v>
      </c>
      <c r="Q36" s="68"/>
      <c r="R36" s="68"/>
      <c r="S36" s="45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s="16" customFormat="1" ht="12.75" hidden="1" outlineLevel="1">
      <c r="A37" s="71"/>
      <c r="B37" s="72">
        <v>4004</v>
      </c>
      <c r="C37" s="16" t="s">
        <v>44</v>
      </c>
      <c r="D37" s="16" t="s">
        <v>50</v>
      </c>
      <c r="E37" s="74">
        <f>S!E6</f>
        <v>38.47</v>
      </c>
      <c r="F37" s="75">
        <f>S!G6</f>
        <v>10</v>
      </c>
      <c r="G37" s="74">
        <f>SUM(E37:F37)</f>
        <v>48.47</v>
      </c>
      <c r="H37" s="74"/>
      <c r="I37" s="74">
        <f>S!I6</f>
        <v>33.97</v>
      </c>
      <c r="J37" s="75">
        <f>S!K6</f>
        <v>0</v>
      </c>
      <c r="K37" s="74">
        <f>SUM(I37,J37)</f>
        <v>33.97</v>
      </c>
      <c r="L37" s="74"/>
      <c r="M37" s="74"/>
      <c r="N37" s="75"/>
      <c r="O37" s="74"/>
      <c r="P37" s="75">
        <v>0</v>
      </c>
      <c r="Q37" s="74"/>
      <c r="R37" s="74"/>
      <c r="S37" s="75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s="19" customFormat="1" ht="12.75" hidden="1" outlineLevel="1">
      <c r="A38" s="71"/>
      <c r="B38" s="72">
        <v>4037</v>
      </c>
      <c r="C38" s="16" t="s">
        <v>121</v>
      </c>
      <c r="D38" s="16" t="s">
        <v>122</v>
      </c>
      <c r="E38" s="74">
        <f>S!E38</f>
        <v>35.63</v>
      </c>
      <c r="F38" s="75">
        <f>S!G38</f>
        <v>10</v>
      </c>
      <c r="G38" s="74">
        <f>SUM(E38:F38)</f>
        <v>45.63</v>
      </c>
      <c r="H38" s="74"/>
      <c r="I38" s="74">
        <f>S!I38</f>
        <v>34.1</v>
      </c>
      <c r="J38" s="75">
        <f>S!K38</f>
        <v>0</v>
      </c>
      <c r="K38" s="74">
        <f>SUM(I38,J38)</f>
        <v>34.1</v>
      </c>
      <c r="L38" s="74"/>
      <c r="M38" s="74"/>
      <c r="N38" s="75"/>
      <c r="O38" s="74"/>
      <c r="P38" s="75">
        <v>0</v>
      </c>
      <c r="Q38" s="74"/>
      <c r="R38" s="74"/>
      <c r="S38" s="75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s="43" customFormat="1" ht="12.75" collapsed="1">
      <c r="A39" s="3" t="s">
        <v>192</v>
      </c>
      <c r="B39" s="21"/>
      <c r="C39" s="20"/>
      <c r="D39" s="20"/>
      <c r="E39" s="26"/>
      <c r="F39" s="42"/>
      <c r="G39" s="26"/>
      <c r="H39" s="26">
        <f>SUM(G40:G42)</f>
        <v>132.57</v>
      </c>
      <c r="I39" s="26"/>
      <c r="J39" s="42"/>
      <c r="K39" s="26"/>
      <c r="L39" s="26">
        <f>SUM(K40,K41,K42)</f>
        <v>111.14</v>
      </c>
      <c r="M39" s="26">
        <f>SUM(H39,L39)</f>
        <v>243.70999999999998</v>
      </c>
      <c r="N39" s="97">
        <v>12</v>
      </c>
      <c r="O39" s="26">
        <v>79.22</v>
      </c>
      <c r="P39" s="42"/>
      <c r="Q39" s="26">
        <f>SUM(O39,P40,P41,P42)</f>
        <v>84.22</v>
      </c>
      <c r="R39" s="26">
        <f>SUM(M39,Q39)</f>
        <v>327.92999999999995</v>
      </c>
      <c r="S39" s="42">
        <v>10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s="9" customFormat="1" ht="12.75" hidden="1" outlineLevel="1">
      <c r="A40" s="83"/>
      <c r="B40" s="84">
        <v>6521</v>
      </c>
      <c r="C40" s="9" t="s">
        <v>85</v>
      </c>
      <c r="D40" s="9" t="s">
        <v>106</v>
      </c>
      <c r="E40" s="86">
        <f>L!E21</f>
        <v>44.56</v>
      </c>
      <c r="F40" s="87">
        <f>L!G21</f>
        <v>0</v>
      </c>
      <c r="G40" s="86">
        <f>SUM(E40:F40)</f>
        <v>44.56</v>
      </c>
      <c r="H40" s="86"/>
      <c r="I40" s="86">
        <f>L!I21</f>
        <v>38.89</v>
      </c>
      <c r="J40" s="87">
        <f>L!K21</f>
        <v>0</v>
      </c>
      <c r="K40" s="86">
        <f>SUM(I40,J40)</f>
        <v>38.89</v>
      </c>
      <c r="L40" s="86"/>
      <c r="M40" s="86"/>
      <c r="N40" s="104"/>
      <c r="O40" s="86"/>
      <c r="P40" s="87">
        <v>0</v>
      </c>
      <c r="Q40" s="86"/>
      <c r="R40" s="86"/>
      <c r="S40" s="87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s="16" customFormat="1" ht="12.75" hidden="1" outlineLevel="1" collapsed="1">
      <c r="A41" s="24"/>
      <c r="B41" s="15">
        <v>4011</v>
      </c>
      <c r="C41" s="16" t="s">
        <v>165</v>
      </c>
      <c r="D41" s="16" t="s">
        <v>166</v>
      </c>
      <c r="E41" s="28">
        <f>S!E13</f>
        <v>39.47</v>
      </c>
      <c r="F41" s="46">
        <f>S!G13</f>
        <v>5</v>
      </c>
      <c r="G41" s="28">
        <f>SUM(E41:F41)</f>
        <v>44.47</v>
      </c>
      <c r="H41" s="28"/>
      <c r="I41" s="28">
        <f>S!I13</f>
        <v>36.22</v>
      </c>
      <c r="J41" s="46">
        <f>S!K13</f>
        <v>0</v>
      </c>
      <c r="K41" s="74">
        <f>SUM(I41,J41)</f>
        <v>36.22</v>
      </c>
      <c r="L41" s="28"/>
      <c r="M41" s="28"/>
      <c r="N41" s="96"/>
      <c r="O41" s="28"/>
      <c r="P41" s="46">
        <v>0</v>
      </c>
      <c r="Q41" s="28"/>
      <c r="R41" s="28"/>
      <c r="S41" s="46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s="16" customFormat="1" ht="12.75" hidden="1" outlineLevel="1">
      <c r="A42" s="24"/>
      <c r="B42" s="15">
        <v>4025</v>
      </c>
      <c r="C42" s="16" t="s">
        <v>169</v>
      </c>
      <c r="D42" s="16" t="s">
        <v>133</v>
      </c>
      <c r="E42" s="28">
        <f>S!E27</f>
        <v>43.54</v>
      </c>
      <c r="F42" s="46">
        <f>S!G27</f>
        <v>0</v>
      </c>
      <c r="G42" s="28">
        <f>SUM(E42:F42)</f>
        <v>43.54</v>
      </c>
      <c r="H42" s="28"/>
      <c r="I42" s="28">
        <f>S!I27</f>
        <v>36.03</v>
      </c>
      <c r="J42" s="46">
        <f>S!K27</f>
        <v>0</v>
      </c>
      <c r="K42" s="74">
        <f>SUM(I42,J42)</f>
        <v>36.03</v>
      </c>
      <c r="L42" s="28"/>
      <c r="M42" s="28"/>
      <c r="N42" s="96"/>
      <c r="O42" s="28"/>
      <c r="P42" s="46">
        <v>5</v>
      </c>
      <c r="Q42" s="28"/>
      <c r="R42" s="28"/>
      <c r="S42" s="46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s="43" customFormat="1" ht="12.75" collapsed="1">
      <c r="A43" s="3" t="s">
        <v>273</v>
      </c>
      <c r="B43" s="4"/>
      <c r="C43"/>
      <c r="D43"/>
      <c r="E43" s="5"/>
      <c r="F43" s="32"/>
      <c r="G43" s="26"/>
      <c r="H43" s="26">
        <f>SUM(G44:G46)</f>
        <v>124.75</v>
      </c>
      <c r="I43" s="26"/>
      <c r="J43" s="42"/>
      <c r="K43" s="26"/>
      <c r="L43" s="26">
        <f>SUM(K44,K45,K46)</f>
        <v>113.68</v>
      </c>
      <c r="M43" s="26">
        <f>SUM(H43,L43)</f>
        <v>238.43</v>
      </c>
      <c r="N43" s="94">
        <v>9</v>
      </c>
      <c r="O43" s="26">
        <v>75.75</v>
      </c>
      <c r="P43" s="42"/>
      <c r="Q43" s="26">
        <f>SUM(O43,P44,P45,P46)</f>
        <v>95.75</v>
      </c>
      <c r="R43" s="26">
        <f>SUM(M43,Q43)</f>
        <v>334.18</v>
      </c>
      <c r="S43" s="42">
        <v>11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s="9" customFormat="1" ht="12.75" hidden="1" outlineLevel="1">
      <c r="A44" s="22"/>
      <c r="B44" s="13">
        <v>6501</v>
      </c>
      <c r="C44" s="9" t="s">
        <v>94</v>
      </c>
      <c r="D44" s="9" t="s">
        <v>81</v>
      </c>
      <c r="E44" s="30">
        <f>L!E4</f>
        <v>36.68</v>
      </c>
      <c r="F44" s="44">
        <f>L!G4</f>
        <v>5</v>
      </c>
      <c r="G44" s="30">
        <f>SUM(E44:F44)</f>
        <v>41.68</v>
      </c>
      <c r="H44" s="30"/>
      <c r="I44" s="30">
        <f>L!I4</f>
        <v>32.84</v>
      </c>
      <c r="J44" s="44">
        <f>L!K4</f>
        <v>0</v>
      </c>
      <c r="K44" s="30">
        <f>SUM(I44,J44)</f>
        <v>32.84</v>
      </c>
      <c r="L44" s="30"/>
      <c r="M44" s="30"/>
      <c r="N44" s="102"/>
      <c r="O44" s="30"/>
      <c r="P44" s="44">
        <v>0</v>
      </c>
      <c r="Q44" s="30"/>
      <c r="R44" s="30"/>
      <c r="S44" s="44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s="19" customFormat="1" ht="12.75" hidden="1" outlineLevel="1">
      <c r="A45" s="83"/>
      <c r="B45" s="84">
        <v>6524</v>
      </c>
      <c r="C45" s="9" t="s">
        <v>158</v>
      </c>
      <c r="D45" s="9" t="s">
        <v>219</v>
      </c>
      <c r="E45" s="86">
        <f>L!E24</f>
        <v>32.57</v>
      </c>
      <c r="F45" s="87">
        <f>L!G24</f>
        <v>10</v>
      </c>
      <c r="G45" s="86">
        <f>SUM(E45:F45)</f>
        <v>42.57</v>
      </c>
      <c r="H45" s="86"/>
      <c r="I45" s="86">
        <f>L!I24</f>
        <v>35.56</v>
      </c>
      <c r="J45" s="87">
        <f>L!K24</f>
        <v>10</v>
      </c>
      <c r="K45" s="86">
        <f>SUM(I45,J45)</f>
        <v>45.56</v>
      </c>
      <c r="L45" s="86"/>
      <c r="M45" s="86"/>
      <c r="N45" s="104"/>
      <c r="O45" s="86"/>
      <c r="P45" s="87">
        <v>15</v>
      </c>
      <c r="Q45" s="86"/>
      <c r="R45" s="86"/>
      <c r="S45" s="8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s="19" customFormat="1" ht="12.75" hidden="1" outlineLevel="1" collapsed="1">
      <c r="A46" s="24"/>
      <c r="B46" s="15">
        <v>4036</v>
      </c>
      <c r="C46" s="73" t="s">
        <v>124</v>
      </c>
      <c r="D46" s="73" t="s">
        <v>82</v>
      </c>
      <c r="E46" s="28">
        <f>S!E37</f>
        <v>35.5</v>
      </c>
      <c r="F46" s="46">
        <f>S!G37</f>
        <v>5</v>
      </c>
      <c r="G46" s="28">
        <f>SUM(E46:F46)</f>
        <v>40.5</v>
      </c>
      <c r="H46" s="28"/>
      <c r="I46" s="28">
        <f>S!I37</f>
        <v>35.28</v>
      </c>
      <c r="J46" s="46">
        <f>S!K37</f>
        <v>0</v>
      </c>
      <c r="K46" s="74">
        <f>SUM(I46,J46)</f>
        <v>35.28</v>
      </c>
      <c r="L46" s="28"/>
      <c r="M46" s="28"/>
      <c r="N46" s="96"/>
      <c r="O46" s="28"/>
      <c r="P46" s="46">
        <v>5</v>
      </c>
      <c r="Q46" s="28"/>
      <c r="R46" s="28"/>
      <c r="S46" s="46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59" s="43" customFormat="1" ht="12.75" collapsed="1">
      <c r="A47" s="3" t="s">
        <v>186</v>
      </c>
      <c r="B47" s="4"/>
      <c r="C47"/>
      <c r="D47"/>
      <c r="E47" s="5"/>
      <c r="F47" s="32"/>
      <c r="G47" s="26"/>
      <c r="H47" s="26">
        <f>SUM(G48:G50)</f>
        <v>125.93</v>
      </c>
      <c r="I47" s="26"/>
      <c r="J47" s="42"/>
      <c r="K47" s="26"/>
      <c r="L47" s="26">
        <f>SUM(K48,K49,K50)</f>
        <v>113.49</v>
      </c>
      <c r="M47" s="26">
        <f>SUM(H47,L47)</f>
        <v>239.42000000000002</v>
      </c>
      <c r="N47" s="99">
        <v>10</v>
      </c>
      <c r="O47" s="5">
        <v>56.91</v>
      </c>
      <c r="P47" s="42"/>
      <c r="Q47" s="26">
        <f>SUM(O47,P48,P49,P50)</f>
        <v>181.91</v>
      </c>
      <c r="R47" s="26">
        <f>SUM(M47,Q47)</f>
        <v>421.33000000000004</v>
      </c>
      <c r="S47">
        <v>12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59" s="9" customFormat="1" ht="12.75" hidden="1" outlineLevel="1">
      <c r="A48" s="67"/>
      <c r="B48" s="88">
        <v>5506</v>
      </c>
      <c r="C48" s="11" t="s">
        <v>118</v>
      </c>
      <c r="D48" s="11" t="s">
        <v>154</v>
      </c>
      <c r="E48" s="68">
        <f>М!E9</f>
        <v>32.53</v>
      </c>
      <c r="F48" s="70">
        <f>М!G9</f>
        <v>20</v>
      </c>
      <c r="G48" s="68">
        <f>SUM(E48:F48)</f>
        <v>52.53</v>
      </c>
      <c r="H48" s="68"/>
      <c r="I48" s="68">
        <f>М!I9</f>
        <v>34.58</v>
      </c>
      <c r="J48" s="70">
        <f>М!K9</f>
        <v>0</v>
      </c>
      <c r="K48" s="68">
        <f>SUM(I48,J48)</f>
        <v>34.58</v>
      </c>
      <c r="L48" s="68"/>
      <c r="M48" s="68"/>
      <c r="N48" s="105"/>
      <c r="O48" s="68"/>
      <c r="P48" s="70">
        <v>5</v>
      </c>
      <c r="Q48" s="68"/>
      <c r="R48" s="68"/>
      <c r="S48" s="6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16" customFormat="1" ht="12.75" hidden="1" outlineLevel="1">
      <c r="A49" s="67"/>
      <c r="B49" s="88">
        <v>5531</v>
      </c>
      <c r="C49" s="11" t="s">
        <v>44</v>
      </c>
      <c r="D49" s="11" t="s">
        <v>153</v>
      </c>
      <c r="E49" s="68">
        <f>М!E33</f>
        <v>32.75</v>
      </c>
      <c r="F49" s="70">
        <f>М!G33</f>
        <v>0</v>
      </c>
      <c r="G49" s="68">
        <f>SUM(E49:F49)</f>
        <v>32.75</v>
      </c>
      <c r="H49" s="68"/>
      <c r="I49" s="68">
        <f>М!I33</f>
        <v>38.36</v>
      </c>
      <c r="J49" s="70">
        <f>М!K33</f>
        <v>5</v>
      </c>
      <c r="K49" s="68">
        <f>SUM(I49,J49)</f>
        <v>43.36</v>
      </c>
      <c r="L49" s="68"/>
      <c r="M49" s="68"/>
      <c r="N49" s="105"/>
      <c r="O49" s="68"/>
      <c r="P49" s="70">
        <v>0</v>
      </c>
      <c r="Q49" s="68"/>
      <c r="R49" s="68"/>
      <c r="S49" s="6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2:59" s="16" customFormat="1" ht="12.75" hidden="1" outlineLevel="1">
      <c r="B50" s="15">
        <v>4017</v>
      </c>
      <c r="C50" s="16" t="s">
        <v>47</v>
      </c>
      <c r="D50" s="16" t="s">
        <v>170</v>
      </c>
      <c r="E50" s="28">
        <f>S!E19</f>
        <v>40.65</v>
      </c>
      <c r="F50" s="46">
        <f>S!G19</f>
        <v>0</v>
      </c>
      <c r="G50" s="28">
        <f>SUM(E50:F50)</f>
        <v>40.65</v>
      </c>
      <c r="H50" s="28"/>
      <c r="I50" s="28">
        <f>S!I19</f>
        <v>35.55</v>
      </c>
      <c r="J50" s="46">
        <f>S!K19</f>
        <v>0</v>
      </c>
      <c r="K50" s="74">
        <f>SUM(I50,J50)</f>
        <v>35.55</v>
      </c>
      <c r="L50" s="28"/>
      <c r="M50" s="28"/>
      <c r="N50" s="101"/>
      <c r="O50" s="28"/>
      <c r="P50" s="46">
        <v>120</v>
      </c>
      <c r="Q50" s="28"/>
      <c r="R50" s="2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43" customFormat="1" ht="12.75" collapsed="1">
      <c r="A51" s="3" t="s">
        <v>188</v>
      </c>
      <c r="B51" s="4"/>
      <c r="C51"/>
      <c r="D51"/>
      <c r="E51" s="5"/>
      <c r="F51" s="32"/>
      <c r="G51" s="26"/>
      <c r="H51" s="26">
        <f>SUM(G52:G54)</f>
        <v>113.37</v>
      </c>
      <c r="I51" s="26"/>
      <c r="J51" s="42"/>
      <c r="K51" s="26"/>
      <c r="L51" s="26">
        <f>SUM(K52,K53,K54)</f>
        <v>118.16999999999999</v>
      </c>
      <c r="M51" s="26">
        <f>SUM(H51,L51)</f>
        <v>231.54</v>
      </c>
      <c r="N51" s="94">
        <v>5</v>
      </c>
      <c r="O51" s="26">
        <v>73.34</v>
      </c>
      <c r="P51" s="42"/>
      <c r="Q51" s="26">
        <f>SUM(O51,P52,P53,P54)</f>
        <v>203.34</v>
      </c>
      <c r="R51" s="26">
        <f>SUM(M51,Q51)</f>
        <v>434.88</v>
      </c>
      <c r="S51" s="42">
        <v>13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11" customFormat="1" ht="12.75" hidden="1" outlineLevel="1">
      <c r="A52" s="22"/>
      <c r="B52" s="13">
        <v>6517</v>
      </c>
      <c r="C52" s="9" t="s">
        <v>61</v>
      </c>
      <c r="D52" s="9" t="s">
        <v>143</v>
      </c>
      <c r="E52" s="30">
        <f>L!E19</f>
        <v>36.37</v>
      </c>
      <c r="F52" s="44">
        <f>L!G19</f>
        <v>0</v>
      </c>
      <c r="G52" s="30">
        <f>SUM(E52:F52)</f>
        <v>36.37</v>
      </c>
      <c r="H52" s="30"/>
      <c r="I52" s="30">
        <f>L!I19</f>
        <v>33.73</v>
      </c>
      <c r="J52" s="44">
        <f>L!K19</f>
        <v>5</v>
      </c>
      <c r="K52" s="30">
        <f>SUM(I52,J52)</f>
        <v>38.73</v>
      </c>
      <c r="L52" s="30"/>
      <c r="M52" s="30"/>
      <c r="N52" s="102"/>
      <c r="O52" s="30"/>
      <c r="P52" s="44">
        <v>120</v>
      </c>
      <c r="Q52" s="30"/>
      <c r="R52" s="30"/>
      <c r="S52" s="44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9" customFormat="1" ht="12.75" hidden="1" outlineLevel="1">
      <c r="A53" s="24"/>
      <c r="B53" s="15">
        <v>4018</v>
      </c>
      <c r="C53" s="16" t="s">
        <v>257</v>
      </c>
      <c r="D53" s="16" t="s">
        <v>258</v>
      </c>
      <c r="E53" s="28">
        <f>S!E20</f>
        <v>37.44</v>
      </c>
      <c r="F53" s="46">
        <f>S!G20</f>
        <v>0</v>
      </c>
      <c r="G53" s="28">
        <f>SUM(E53:F53)</f>
        <v>37.44</v>
      </c>
      <c r="H53" s="28"/>
      <c r="I53" s="28">
        <f>S!I20</f>
        <v>38.09</v>
      </c>
      <c r="J53" s="46">
        <f>S!K20</f>
        <v>5</v>
      </c>
      <c r="K53" s="74">
        <f>SUM(I53,J53)</f>
        <v>43.09</v>
      </c>
      <c r="L53" s="28"/>
      <c r="M53" s="28"/>
      <c r="N53" s="96"/>
      <c r="O53" s="28"/>
      <c r="P53" s="46">
        <v>10</v>
      </c>
      <c r="Q53" s="28"/>
      <c r="R53" s="28"/>
      <c r="S53" s="46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16" customFormat="1" ht="12.75" hidden="1" outlineLevel="1">
      <c r="A54" s="24"/>
      <c r="B54" s="15">
        <v>4043</v>
      </c>
      <c r="C54" s="16" t="s">
        <v>164</v>
      </c>
      <c r="D54" s="16" t="s">
        <v>87</v>
      </c>
      <c r="E54" s="28">
        <f>S!E44</f>
        <v>39.56</v>
      </c>
      <c r="F54" s="46">
        <f>S!G44</f>
        <v>0</v>
      </c>
      <c r="G54" s="28">
        <f>SUM(E54:F54)</f>
        <v>39.56</v>
      </c>
      <c r="H54" s="28"/>
      <c r="I54" s="28">
        <f>S!I44</f>
        <v>36.35</v>
      </c>
      <c r="J54" s="46">
        <f>S!K44</f>
        <v>0</v>
      </c>
      <c r="K54" s="74">
        <f>SUM(I54,J54)</f>
        <v>36.35</v>
      </c>
      <c r="L54" s="28"/>
      <c r="M54" s="28"/>
      <c r="N54" s="96"/>
      <c r="O54" s="28"/>
      <c r="P54" s="46">
        <v>0</v>
      </c>
      <c r="Q54" s="28"/>
      <c r="R54" s="28"/>
      <c r="S54" s="46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43" customFormat="1" ht="12.75" collapsed="1">
      <c r="A55" s="39" t="s">
        <v>242</v>
      </c>
      <c r="B55" s="21"/>
      <c r="C55" s="20"/>
      <c r="D55" s="20"/>
      <c r="E55" s="26"/>
      <c r="F55" s="42"/>
      <c r="G55" s="26"/>
      <c r="H55" s="26">
        <f>SUM(G56:G58)</f>
        <v>134.5</v>
      </c>
      <c r="I55" s="26"/>
      <c r="J55" s="42"/>
      <c r="K55" s="26"/>
      <c r="L55" s="26">
        <f>SUM(K56,K57,K58)</f>
        <v>112.91</v>
      </c>
      <c r="M55" s="26">
        <f>SUM(H55,L55)</f>
        <v>247.41</v>
      </c>
      <c r="N55" s="97">
        <v>13</v>
      </c>
      <c r="O55" s="26"/>
      <c r="P55" s="42"/>
      <c r="Q55" s="26">
        <f>SUM(O55,P56,P57,P58)</f>
        <v>360</v>
      </c>
      <c r="R55" s="26">
        <f>SUM(M55,Q55)</f>
        <v>607.41</v>
      </c>
      <c r="S55" s="42">
        <v>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9" customFormat="1" ht="12.75" hidden="1" outlineLevel="1" collapsed="1">
      <c r="A56" s="66"/>
      <c r="B56" s="88">
        <v>5532</v>
      </c>
      <c r="C56" s="11" t="s">
        <v>11</v>
      </c>
      <c r="D56" s="11" t="s">
        <v>243</v>
      </c>
      <c r="E56" s="68">
        <f>М!E34</f>
        <v>33</v>
      </c>
      <c r="F56" s="70">
        <f>М!G34</f>
        <v>10</v>
      </c>
      <c r="G56" s="68">
        <f>SUM(E56:F56)</f>
        <v>43</v>
      </c>
      <c r="H56" s="68"/>
      <c r="I56" s="68">
        <f>М!I34</f>
        <v>32</v>
      </c>
      <c r="J56" s="70">
        <f>М!K34</f>
        <v>5</v>
      </c>
      <c r="K56" s="68">
        <f>SUM(I56,J56)</f>
        <v>37</v>
      </c>
      <c r="L56" s="68"/>
      <c r="M56" s="68"/>
      <c r="N56" s="95"/>
      <c r="O56" s="68"/>
      <c r="P56" s="70">
        <v>120</v>
      </c>
      <c r="Q56" s="68"/>
      <c r="R56" s="68"/>
      <c r="S56" s="7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11" customFormat="1" ht="12.75" hidden="1" outlineLevel="1">
      <c r="A57" s="71"/>
      <c r="B57" s="72">
        <v>4007</v>
      </c>
      <c r="C57" s="73" t="s">
        <v>42</v>
      </c>
      <c r="D57" s="73" t="s">
        <v>244</v>
      </c>
      <c r="E57" s="74">
        <f>S!E9</f>
        <v>37.81</v>
      </c>
      <c r="F57" s="75">
        <f>S!G9</f>
        <v>5</v>
      </c>
      <c r="G57" s="74">
        <f>SUM(E57:F57)</f>
        <v>42.81</v>
      </c>
      <c r="H57" s="74"/>
      <c r="I57" s="74">
        <f>S!I9</f>
        <v>34.47</v>
      </c>
      <c r="J57" s="75">
        <f>S!K9</f>
        <v>0</v>
      </c>
      <c r="K57" s="74">
        <f>SUM(I57,J57)</f>
        <v>34.47</v>
      </c>
      <c r="L57" s="74"/>
      <c r="M57" s="74"/>
      <c r="N57" s="103"/>
      <c r="O57" s="74"/>
      <c r="P57" s="75">
        <v>120</v>
      </c>
      <c r="Q57" s="74"/>
      <c r="R57" s="74"/>
      <c r="S57" s="75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16" customFormat="1" ht="12.75" hidden="1" outlineLevel="1">
      <c r="A58" s="71"/>
      <c r="B58" s="72">
        <v>4024</v>
      </c>
      <c r="C58" s="73" t="s">
        <v>240</v>
      </c>
      <c r="D58" s="16" t="s">
        <v>245</v>
      </c>
      <c r="E58" s="74">
        <f>S!E26</f>
        <v>38.69</v>
      </c>
      <c r="F58" s="75">
        <f>S!G26</f>
        <v>10</v>
      </c>
      <c r="G58" s="74">
        <f>SUM(E58:F58)</f>
        <v>48.69</v>
      </c>
      <c r="H58" s="74"/>
      <c r="I58" s="74">
        <f>S!I26</f>
        <v>36.44</v>
      </c>
      <c r="J58" s="75">
        <f>S!K26</f>
        <v>5</v>
      </c>
      <c r="K58" s="74">
        <f>SUM(I58,J58)</f>
        <v>41.44</v>
      </c>
      <c r="L58" s="74"/>
      <c r="M58" s="74"/>
      <c r="N58" s="103"/>
      <c r="O58" s="74"/>
      <c r="P58" s="75">
        <v>120</v>
      </c>
      <c r="Q58" s="74"/>
      <c r="R58" s="74"/>
      <c r="S58" s="75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43" customFormat="1" ht="12.75" collapsed="1">
      <c r="A59" s="3" t="s">
        <v>184</v>
      </c>
      <c r="B59" s="4"/>
      <c r="C59"/>
      <c r="D59"/>
      <c r="E59" s="5"/>
      <c r="F59" s="32"/>
      <c r="G59" s="26"/>
      <c r="H59" s="26">
        <f>SUM(G60:G62)</f>
        <v>133.9</v>
      </c>
      <c r="I59" s="26"/>
      <c r="J59" s="42"/>
      <c r="K59" s="26"/>
      <c r="L59" s="26">
        <f>SUM(K60,K61,K62)</f>
        <v>121.39</v>
      </c>
      <c r="M59" s="26">
        <f>SUM(H59,L59)</f>
        <v>255.29000000000002</v>
      </c>
      <c r="N59">
        <v>15</v>
      </c>
      <c r="O59" s="5"/>
      <c r="P59" s="42"/>
      <c r="Q59" s="26">
        <f>SUM(O59,P60,P61,P62)</f>
        <v>0</v>
      </c>
      <c r="R59" s="26">
        <f>SUM(M59,Q59)</f>
        <v>255.29000000000002</v>
      </c>
      <c r="S5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s="9" customFormat="1" ht="12.75" hidden="1" outlineLevel="1">
      <c r="A60" s="67"/>
      <c r="B60" s="88">
        <v>5502</v>
      </c>
      <c r="C60" s="67" t="s">
        <v>57</v>
      </c>
      <c r="D60" s="67" t="s">
        <v>58</v>
      </c>
      <c r="E60" s="68">
        <f>М!E5</f>
        <v>38.47</v>
      </c>
      <c r="F60" s="70">
        <f>М!G5</f>
        <v>0</v>
      </c>
      <c r="G60" s="68">
        <f>SUM(E60:F60)</f>
        <v>38.47</v>
      </c>
      <c r="H60" s="68"/>
      <c r="I60" s="68">
        <f>М!I5</f>
        <v>36.61</v>
      </c>
      <c r="J60" s="70">
        <f>М!K5</f>
        <v>0</v>
      </c>
      <c r="K60" s="68">
        <f>SUM(I60,J60)</f>
        <v>36.61</v>
      </c>
      <c r="L60" s="68"/>
      <c r="M60" s="68"/>
      <c r="N60" s="67"/>
      <c r="O60" s="68"/>
      <c r="P60" s="70"/>
      <c r="Q60" s="68"/>
      <c r="R60" s="68"/>
      <c r="S60" s="67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s="19" customFormat="1" ht="12.75" hidden="1" outlineLevel="1">
      <c r="A61" s="67"/>
      <c r="B61" s="88">
        <v>5514</v>
      </c>
      <c r="C61" s="67" t="s">
        <v>53</v>
      </c>
      <c r="D61" s="67" t="s">
        <v>255</v>
      </c>
      <c r="E61" s="68">
        <f>М!E16</f>
        <v>39.81</v>
      </c>
      <c r="F61" s="70">
        <f>М!G16</f>
        <v>10</v>
      </c>
      <c r="G61" s="68">
        <f>SUM(E61:F61)</f>
        <v>49.81</v>
      </c>
      <c r="H61" s="68"/>
      <c r="I61" s="68">
        <f>М!I16</f>
        <v>37.2</v>
      </c>
      <c r="J61" s="70">
        <f>М!K16</f>
        <v>10</v>
      </c>
      <c r="K61" s="68">
        <f>SUM(I61,J61)</f>
        <v>47.2</v>
      </c>
      <c r="L61" s="68"/>
      <c r="M61" s="68"/>
      <c r="N61" s="67"/>
      <c r="O61" s="68"/>
      <c r="P61" s="70"/>
      <c r="Q61" s="68"/>
      <c r="R61" s="68"/>
      <c r="S61" s="67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s="19" customFormat="1" ht="12.75" hidden="1" outlineLevel="1">
      <c r="A62" s="78"/>
      <c r="B62" s="79">
        <v>3012</v>
      </c>
      <c r="C62" s="19" t="s">
        <v>47</v>
      </c>
      <c r="D62" s="19" t="s">
        <v>59</v>
      </c>
      <c r="E62" s="80">
        <f>T!E13</f>
        <v>45.62</v>
      </c>
      <c r="F62" s="81">
        <f>T!G13</f>
        <v>0</v>
      </c>
      <c r="G62" s="80">
        <f>SUM(E62:F62)</f>
        <v>45.62</v>
      </c>
      <c r="H62" s="80"/>
      <c r="I62" s="80">
        <f>T!I13</f>
        <v>37.58</v>
      </c>
      <c r="J62" s="81">
        <f>T!K13</f>
        <v>0</v>
      </c>
      <c r="K62" s="80">
        <f>SUM(I62,J62)</f>
        <v>37.58</v>
      </c>
      <c r="L62" s="80"/>
      <c r="M62" s="80"/>
      <c r="N62" s="78"/>
      <c r="O62" s="80"/>
      <c r="P62" s="81"/>
      <c r="Q62" s="80"/>
      <c r="R62" s="80"/>
      <c r="S62" s="78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s="43" customFormat="1" ht="12.75" collapsed="1">
      <c r="A63" s="3" t="s">
        <v>185</v>
      </c>
      <c r="B63" s="4"/>
      <c r="C63"/>
      <c r="D63"/>
      <c r="E63" s="5"/>
      <c r="F63" s="32"/>
      <c r="G63" s="26"/>
      <c r="H63" s="26">
        <f>SUM(G64:G66)</f>
        <v>132.56</v>
      </c>
      <c r="I63" s="26"/>
      <c r="J63" s="42"/>
      <c r="K63" s="26"/>
      <c r="L63" s="26">
        <f>SUM(K64,K65,K66)</f>
        <v>128.51</v>
      </c>
      <c r="M63" s="26">
        <f>SUM(H63,L63)</f>
        <v>261.07</v>
      </c>
      <c r="N63">
        <v>16</v>
      </c>
      <c r="O63" s="5"/>
      <c r="P63" s="42"/>
      <c r="Q63" s="26">
        <f>SUM(O63,P64,P65,P66)</f>
        <v>0</v>
      </c>
      <c r="R63" s="26">
        <f>SUM(M63,Q63)</f>
        <v>261.07</v>
      </c>
      <c r="S63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1:59" s="9" customFormat="1" ht="12.75" hidden="1" outlineLevel="1">
      <c r="A64" s="11"/>
      <c r="B64" s="12">
        <v>5524</v>
      </c>
      <c r="C64" s="11" t="s">
        <v>155</v>
      </c>
      <c r="D64" s="11" t="s">
        <v>156</v>
      </c>
      <c r="E64" s="68">
        <f>М!E26</f>
        <v>35.81</v>
      </c>
      <c r="F64" s="70">
        <f>М!G26</f>
        <v>10</v>
      </c>
      <c r="G64" s="68">
        <f>SUM(E64:F64)</f>
        <v>45.81</v>
      </c>
      <c r="H64" s="68"/>
      <c r="I64" s="68">
        <f>М!I26</f>
        <v>38.08</v>
      </c>
      <c r="J64" s="70">
        <f>М!K26</f>
        <v>15</v>
      </c>
      <c r="K64" s="68">
        <f>SUM(I64,J64)</f>
        <v>53.08</v>
      </c>
      <c r="L64" s="68"/>
      <c r="M64" s="68"/>
      <c r="N64" s="67"/>
      <c r="O64" s="68"/>
      <c r="P64" s="70"/>
      <c r="Q64" s="68"/>
      <c r="R64" s="68"/>
      <c r="S64" s="1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s="9" customFormat="1" ht="12.75" hidden="1" outlineLevel="1">
      <c r="A65" s="73"/>
      <c r="B65" s="72">
        <v>4008</v>
      </c>
      <c r="C65" s="16" t="s">
        <v>47</v>
      </c>
      <c r="D65" s="16" t="s">
        <v>54</v>
      </c>
      <c r="E65" s="74">
        <f>S!E10</f>
        <v>44.06</v>
      </c>
      <c r="F65" s="75">
        <f>S!G10</f>
        <v>0</v>
      </c>
      <c r="G65" s="74">
        <f>SUM(E65:F65)</f>
        <v>44.06</v>
      </c>
      <c r="H65" s="74"/>
      <c r="I65" s="74">
        <f>S!I10</f>
        <v>35.87</v>
      </c>
      <c r="J65" s="75">
        <f>S!K10</f>
        <v>0</v>
      </c>
      <c r="K65" s="74">
        <f>SUM(I65,J65)</f>
        <v>35.87</v>
      </c>
      <c r="L65" s="74"/>
      <c r="M65" s="74"/>
      <c r="N65" s="73"/>
      <c r="O65" s="74"/>
      <c r="P65" s="75"/>
      <c r="Q65" s="74"/>
      <c r="R65" s="74"/>
      <c r="S65" s="73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s="16" customFormat="1" ht="12.75" hidden="1" outlineLevel="1">
      <c r="A66" s="73"/>
      <c r="B66" s="72">
        <v>4019</v>
      </c>
      <c r="C66" s="16" t="s">
        <v>199</v>
      </c>
      <c r="D66" s="16" t="s">
        <v>83</v>
      </c>
      <c r="E66" s="74">
        <f>S!E21</f>
        <v>42.69</v>
      </c>
      <c r="F66" s="75">
        <f>S!G21</f>
        <v>0</v>
      </c>
      <c r="G66" s="74">
        <f>SUM(E66:F66)</f>
        <v>42.69</v>
      </c>
      <c r="H66" s="74"/>
      <c r="I66" s="74">
        <f>S!I21</f>
        <v>39.56</v>
      </c>
      <c r="J66" s="75">
        <f>S!K21</f>
        <v>0</v>
      </c>
      <c r="K66" s="74">
        <f>SUM(I66,J66)</f>
        <v>39.56</v>
      </c>
      <c r="L66" s="74"/>
      <c r="M66" s="74"/>
      <c r="N66" s="73"/>
      <c r="O66" s="74"/>
      <c r="P66" s="75"/>
      <c r="Q66" s="74"/>
      <c r="R66" s="74"/>
      <c r="S66" s="73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s="43" customFormat="1" ht="12.75" collapsed="1">
      <c r="A67" s="39" t="s">
        <v>204</v>
      </c>
      <c r="B67" s="21"/>
      <c r="C67" s="20"/>
      <c r="D67" s="20"/>
      <c r="E67" s="26"/>
      <c r="F67" s="42"/>
      <c r="G67" s="26"/>
      <c r="H67" s="26">
        <f>SUM(G68:G70)</f>
        <v>137.44</v>
      </c>
      <c r="I67" s="26"/>
      <c r="J67" s="42"/>
      <c r="K67" s="26"/>
      <c r="L67" s="26">
        <f>SUM(K68,K69,K70)</f>
        <v>125.34</v>
      </c>
      <c r="M67" s="26">
        <f>SUM(H67,L67)</f>
        <v>262.78</v>
      </c>
      <c r="N67" s="51">
        <v>17</v>
      </c>
      <c r="O67" s="26"/>
      <c r="P67" s="42"/>
      <c r="Q67" s="26">
        <f>SUM(O67,P68,P69,P70)</f>
        <v>0</v>
      </c>
      <c r="R67" s="26">
        <f>SUM(M67,Q67)</f>
        <v>262.78</v>
      </c>
      <c r="S67" s="42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1:59" s="9" customFormat="1" ht="12.75" hidden="1" outlineLevel="1">
      <c r="A68" s="89"/>
      <c r="B68" s="84">
        <v>6509</v>
      </c>
      <c r="C68" s="9" t="s">
        <v>107</v>
      </c>
      <c r="D68" s="9" t="s">
        <v>108</v>
      </c>
      <c r="E68" s="86">
        <f>L!E12</f>
        <v>44.94</v>
      </c>
      <c r="F68" s="87">
        <f>L!G12</f>
        <v>0</v>
      </c>
      <c r="G68" s="86">
        <f>SUM(E68:F68)</f>
        <v>44.94</v>
      </c>
      <c r="H68" s="86"/>
      <c r="I68" s="86">
        <f>L!I12</f>
        <v>46.07</v>
      </c>
      <c r="J68" s="87">
        <f>L!K12</f>
        <v>5</v>
      </c>
      <c r="K68" s="86">
        <f>SUM(I68,J68)</f>
        <v>51.07</v>
      </c>
      <c r="L68" s="86"/>
      <c r="M68" s="86"/>
      <c r="N68" s="92"/>
      <c r="O68" s="86"/>
      <c r="P68" s="87"/>
      <c r="Q68" s="86"/>
      <c r="R68" s="86"/>
      <c r="S68" s="8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59" s="9" customFormat="1" ht="12.75" hidden="1" outlineLevel="1">
      <c r="A69" s="24"/>
      <c r="B69" s="15">
        <v>4041</v>
      </c>
      <c r="C69" s="73" t="s">
        <v>240</v>
      </c>
      <c r="D69" s="73" t="s">
        <v>267</v>
      </c>
      <c r="E69" s="74">
        <f>S!E42</f>
        <v>36.22</v>
      </c>
      <c r="F69" s="75">
        <f>S!G42</f>
        <v>10</v>
      </c>
      <c r="G69" s="74">
        <f>SUM(E69:F69)</f>
        <v>46.22</v>
      </c>
      <c r="H69" s="74"/>
      <c r="I69" s="74">
        <f>S!I42</f>
        <v>34.38</v>
      </c>
      <c r="J69" s="75">
        <f>S!K42</f>
        <v>5</v>
      </c>
      <c r="K69" s="74">
        <f>SUM(I69,J69)</f>
        <v>39.38</v>
      </c>
      <c r="L69" s="28"/>
      <c r="M69" s="28"/>
      <c r="N69" s="54"/>
      <c r="O69" s="28"/>
      <c r="P69" s="46"/>
      <c r="Q69" s="28"/>
      <c r="R69" s="28"/>
      <c r="S69" s="46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59" s="16" customFormat="1" ht="12.75" hidden="1" outlineLevel="1">
      <c r="A70" s="24"/>
      <c r="B70" s="15">
        <v>4048</v>
      </c>
      <c r="C70" s="73" t="s">
        <v>253</v>
      </c>
      <c r="D70" s="73" t="s">
        <v>196</v>
      </c>
      <c r="E70" s="74">
        <f>S!E49</f>
        <v>36.28</v>
      </c>
      <c r="F70" s="75">
        <f>S!G49</f>
        <v>10</v>
      </c>
      <c r="G70" s="74">
        <f>SUM(E70:F70)</f>
        <v>46.28</v>
      </c>
      <c r="H70" s="74"/>
      <c r="I70" s="74">
        <f>S!I49</f>
        <v>34.89</v>
      </c>
      <c r="J70" s="75">
        <f>S!K49</f>
        <v>0</v>
      </c>
      <c r="K70" s="74">
        <f>SUM(I70,J70)</f>
        <v>34.89</v>
      </c>
      <c r="L70" s="28"/>
      <c r="M70" s="28"/>
      <c r="N70" s="54"/>
      <c r="O70" s="28"/>
      <c r="P70" s="46"/>
      <c r="Q70" s="28"/>
      <c r="R70" s="28"/>
      <c r="S70" s="46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1:59" s="48" customFormat="1" ht="12.75" collapsed="1">
      <c r="A71" s="62" t="s">
        <v>178</v>
      </c>
      <c r="B71" s="4"/>
      <c r="C71"/>
      <c r="D71"/>
      <c r="E71" s="5"/>
      <c r="F71" s="32"/>
      <c r="G71" s="26"/>
      <c r="H71" s="26">
        <f>SUM(G72:G74)</f>
        <v>149.72</v>
      </c>
      <c r="I71" s="26"/>
      <c r="J71" s="42"/>
      <c r="K71" s="26"/>
      <c r="L71" s="26">
        <f>SUM(K72,K73,K74)</f>
        <v>121.76</v>
      </c>
      <c r="M71" s="26">
        <f>SUM(H71,L71)</f>
        <v>271.48</v>
      </c>
      <c r="N71" s="32">
        <v>18</v>
      </c>
      <c r="O71" s="26"/>
      <c r="P71" s="42"/>
      <c r="Q71" s="26">
        <f>SUM(O71,P72,P73,P74)</f>
        <v>0</v>
      </c>
      <c r="R71" s="26">
        <f>SUM(M71,Q71)</f>
        <v>271.48</v>
      </c>
      <c r="S71" s="42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1:59" s="11" customFormat="1" ht="12.75" hidden="1" outlineLevel="1">
      <c r="A72" s="83"/>
      <c r="B72" s="84">
        <v>6522</v>
      </c>
      <c r="C72" s="85" t="s">
        <v>212</v>
      </c>
      <c r="D72" s="85" t="s">
        <v>229</v>
      </c>
      <c r="E72" s="86">
        <f>L!E22</f>
        <v>40.1</v>
      </c>
      <c r="F72" s="87">
        <f>L!G22</f>
        <v>15</v>
      </c>
      <c r="G72" s="86">
        <f>SUM(E72:F72)</f>
        <v>55.1</v>
      </c>
      <c r="H72" s="86"/>
      <c r="I72" s="86">
        <f>L!I22</f>
        <v>40.03</v>
      </c>
      <c r="J72" s="87">
        <f>L!K22</f>
        <v>0</v>
      </c>
      <c r="K72" s="86">
        <f>SUM(I72,J72)</f>
        <v>40.03</v>
      </c>
      <c r="L72" s="86"/>
      <c r="M72" s="86"/>
      <c r="N72" s="87"/>
      <c r="O72" s="86"/>
      <c r="P72" s="87"/>
      <c r="Q72" s="86"/>
      <c r="R72" s="86"/>
      <c r="S72" s="87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1:59" s="16" customFormat="1" ht="12.75" hidden="1" outlineLevel="1">
      <c r="A73" s="25"/>
      <c r="B73" s="18">
        <v>3004</v>
      </c>
      <c r="C73" s="19" t="s">
        <v>123</v>
      </c>
      <c r="D73" s="19" t="s">
        <v>130</v>
      </c>
      <c r="E73" s="29">
        <f>T!E7</f>
        <v>43.75</v>
      </c>
      <c r="F73" s="47">
        <f>T!G7</f>
        <v>5</v>
      </c>
      <c r="G73" s="29">
        <f>SUM(E73:F73)</f>
        <v>48.75</v>
      </c>
      <c r="H73" s="29"/>
      <c r="I73" s="29">
        <f>T!I7</f>
        <v>38.68</v>
      </c>
      <c r="J73" s="47">
        <f>T!K7</f>
        <v>0</v>
      </c>
      <c r="K73" s="80">
        <f>SUM(I73,J73)</f>
        <v>38.68</v>
      </c>
      <c r="L73" s="80"/>
      <c r="M73" s="80"/>
      <c r="N73" s="81"/>
      <c r="O73" s="80"/>
      <c r="P73" s="81"/>
      <c r="Q73" s="80"/>
      <c r="R73" s="80"/>
      <c r="S73" s="47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  <row r="74" spans="1:59" s="19" customFormat="1" ht="12.75" hidden="1" outlineLevel="1">
      <c r="A74" s="25"/>
      <c r="B74" s="18">
        <v>3010</v>
      </c>
      <c r="C74" s="78" t="s">
        <v>230</v>
      </c>
      <c r="D74" s="78" t="s">
        <v>292</v>
      </c>
      <c r="E74" s="29">
        <f>T!E11</f>
        <v>45.87</v>
      </c>
      <c r="F74" s="47">
        <f>T!G11</f>
        <v>0</v>
      </c>
      <c r="G74" s="29">
        <f>SUM(E74:F74)</f>
        <v>45.87</v>
      </c>
      <c r="H74" s="29"/>
      <c r="I74" s="29">
        <f>T!I11</f>
        <v>43.05</v>
      </c>
      <c r="J74" s="47">
        <f>T!K11</f>
        <v>0</v>
      </c>
      <c r="K74" s="80">
        <f>SUM(I74,J74)</f>
        <v>43.05</v>
      </c>
      <c r="L74" s="80"/>
      <c r="M74" s="80"/>
      <c r="N74" s="81"/>
      <c r="O74" s="80"/>
      <c r="P74" s="81"/>
      <c r="Q74" s="80"/>
      <c r="R74" s="80"/>
      <c r="S74" s="4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</row>
    <row r="75" spans="1:59" s="43" customFormat="1" ht="12.75" collapsed="1">
      <c r="A75" s="65" t="s">
        <v>177</v>
      </c>
      <c r="B75"/>
      <c r="C75"/>
      <c r="D75"/>
      <c r="E75" s="5"/>
      <c r="F75" s="32"/>
      <c r="G75" s="26"/>
      <c r="H75" s="26">
        <f>SUM(G76:G78)</f>
        <v>172.88</v>
      </c>
      <c r="I75" s="26"/>
      <c r="J75" s="42"/>
      <c r="K75" s="26"/>
      <c r="L75" s="26">
        <f>SUM(K76,K77,K78)</f>
        <v>124.57</v>
      </c>
      <c r="M75" s="26">
        <f>SUM(H75,L75)</f>
        <v>297.45</v>
      </c>
      <c r="N75">
        <v>19</v>
      </c>
      <c r="O75" s="5"/>
      <c r="P75" s="42"/>
      <c r="Q75" s="26">
        <f>SUM(O75,P76,P77,P78)</f>
        <v>0</v>
      </c>
      <c r="R75" s="26">
        <f>SUM(M75,Q75)</f>
        <v>297.45</v>
      </c>
      <c r="S75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  <row r="76" spans="1:59" s="11" customFormat="1" ht="12.75" hidden="1" outlineLevel="1">
      <c r="A76" s="83"/>
      <c r="B76" s="84">
        <v>6505</v>
      </c>
      <c r="C76" s="9" t="s">
        <v>101</v>
      </c>
      <c r="D76" s="9" t="s">
        <v>102</v>
      </c>
      <c r="E76" s="86">
        <f>L!E8</f>
        <v>35.35</v>
      </c>
      <c r="F76" s="87">
        <f>L!G8</f>
        <v>10</v>
      </c>
      <c r="G76" s="86">
        <f>SUM(E76:F76)</f>
        <v>45.35</v>
      </c>
      <c r="H76" s="86"/>
      <c r="I76" s="86">
        <f>L!I8</f>
        <v>39.51</v>
      </c>
      <c r="J76" s="87">
        <f>L!K8</f>
        <v>5</v>
      </c>
      <c r="K76" s="86">
        <f>SUM(I76,J76)</f>
        <v>44.51</v>
      </c>
      <c r="L76" s="86"/>
      <c r="M76" s="86"/>
      <c r="N76" s="85"/>
      <c r="O76" s="86"/>
      <c r="P76" s="87"/>
      <c r="Q76" s="86"/>
      <c r="R76" s="86"/>
      <c r="S76" s="85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</row>
    <row r="77" spans="1:59" s="16" customFormat="1" ht="12.75" hidden="1" outlineLevel="1">
      <c r="A77" s="83"/>
      <c r="B77" s="84">
        <v>6506</v>
      </c>
      <c r="C77" s="9" t="s">
        <v>98</v>
      </c>
      <c r="D77" s="9" t="s">
        <v>99</v>
      </c>
      <c r="E77" s="86">
        <f>L!E9</f>
        <v>37.5</v>
      </c>
      <c r="F77" s="87">
        <f>L!G9</f>
        <v>15</v>
      </c>
      <c r="G77" s="86">
        <f>SUM(E77:F77)</f>
        <v>52.5</v>
      </c>
      <c r="H77" s="86"/>
      <c r="I77" s="86">
        <f>L!I9</f>
        <v>38.22</v>
      </c>
      <c r="J77" s="87">
        <f>L!K9</f>
        <v>0</v>
      </c>
      <c r="K77" s="86">
        <f>SUM(I77,J77)</f>
        <v>38.22</v>
      </c>
      <c r="L77" s="86"/>
      <c r="M77" s="86"/>
      <c r="N77" s="85"/>
      <c r="O77" s="86"/>
      <c r="P77" s="87"/>
      <c r="Q77" s="86"/>
      <c r="R77" s="86"/>
      <c r="S77" s="85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</row>
    <row r="78" spans="1:59" s="19" customFormat="1" ht="12.75" hidden="1" outlineLevel="1">
      <c r="A78" s="82"/>
      <c r="B78" s="72">
        <v>4027</v>
      </c>
      <c r="C78" s="16" t="s">
        <v>253</v>
      </c>
      <c r="D78" s="16" t="s">
        <v>254</v>
      </c>
      <c r="E78" s="74">
        <f>S!E28</f>
        <v>55.03</v>
      </c>
      <c r="F78" s="75">
        <f>S!G28</f>
        <v>20</v>
      </c>
      <c r="G78" s="74">
        <f>SUM(E78:F78)</f>
        <v>75.03</v>
      </c>
      <c r="H78" s="74"/>
      <c r="I78" s="74">
        <f>S!I28</f>
        <v>41.84</v>
      </c>
      <c r="J78" s="75">
        <f>S!K28</f>
        <v>0</v>
      </c>
      <c r="K78" s="74">
        <f>SUM(I78,J78)</f>
        <v>41.84</v>
      </c>
      <c r="L78" s="74"/>
      <c r="M78" s="74"/>
      <c r="N78" s="73"/>
      <c r="O78" s="74"/>
      <c r="P78" s="75"/>
      <c r="Q78" s="74"/>
      <c r="R78" s="74"/>
      <c r="S78" s="73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1:59" s="43" customFormat="1" ht="12.75" collapsed="1">
      <c r="A79" s="39" t="s">
        <v>203</v>
      </c>
      <c r="B79" s="4"/>
      <c r="C79"/>
      <c r="D79"/>
      <c r="E79" s="5"/>
      <c r="F79" s="32"/>
      <c r="G79" s="26"/>
      <c r="H79" s="26">
        <f>SUM(G80:G82)</f>
        <v>125.13</v>
      </c>
      <c r="I79" s="26"/>
      <c r="J79" s="42"/>
      <c r="K79" s="26"/>
      <c r="L79" s="26">
        <f>SUM(K80,K81,K82)</f>
        <v>182.46</v>
      </c>
      <c r="M79" s="26">
        <f>SUM(H79,L79)</f>
        <v>307.59000000000003</v>
      </c>
      <c r="N79">
        <v>20</v>
      </c>
      <c r="O79" s="5"/>
      <c r="P79" s="42"/>
      <c r="Q79" s="26">
        <f>SUM(O79,P80,P81,P82)</f>
        <v>0</v>
      </c>
      <c r="R79" s="26">
        <f>SUM(M79,Q79)</f>
        <v>307.59000000000003</v>
      </c>
      <c r="S7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</row>
    <row r="80" spans="1:59" s="11" customFormat="1" ht="12.75" hidden="1" outlineLevel="1">
      <c r="A80" s="91"/>
      <c r="B80" s="88">
        <v>5505</v>
      </c>
      <c r="C80" s="11" t="s">
        <v>205</v>
      </c>
      <c r="D80" s="67" t="s">
        <v>223</v>
      </c>
      <c r="E80" s="68">
        <f>М!E8</f>
        <v>34.1</v>
      </c>
      <c r="F80" s="70">
        <f>М!G8</f>
        <v>5</v>
      </c>
      <c r="G80" s="68">
        <f>SUM(E80:F80)</f>
        <v>39.1</v>
      </c>
      <c r="H80" s="68"/>
      <c r="I80" s="68">
        <f>М!I8</f>
        <v>40.8</v>
      </c>
      <c r="J80" s="70">
        <f>М!K8</f>
        <v>5</v>
      </c>
      <c r="K80" s="68">
        <f>SUM(I80,J80)</f>
        <v>45.8</v>
      </c>
      <c r="L80" s="68"/>
      <c r="M80" s="68"/>
      <c r="N80" s="67"/>
      <c r="O80" s="68"/>
      <c r="P80" s="70"/>
      <c r="Q80" s="68"/>
      <c r="R80" s="68"/>
      <c r="S80" s="67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s="16" customFormat="1" ht="12.75" hidden="1" outlineLevel="1">
      <c r="A81" s="91"/>
      <c r="B81" s="88">
        <v>5515</v>
      </c>
      <c r="C81" s="67" t="s">
        <v>237</v>
      </c>
      <c r="D81" s="67" t="s">
        <v>238</v>
      </c>
      <c r="E81" s="68">
        <f>М!E17</f>
        <v>35.06</v>
      </c>
      <c r="F81" s="70">
        <f>М!G17</f>
        <v>10</v>
      </c>
      <c r="G81" s="68">
        <f>SUM(E81:F81)</f>
        <v>45.06</v>
      </c>
      <c r="H81" s="68"/>
      <c r="I81" s="68">
        <f>М!I17</f>
        <v>0</v>
      </c>
      <c r="J81" s="70">
        <f>М!K17</f>
        <v>100</v>
      </c>
      <c r="K81" s="68">
        <f>SUM(I81,J81)</f>
        <v>100</v>
      </c>
      <c r="L81" s="68"/>
      <c r="M81" s="68"/>
      <c r="N81" s="67"/>
      <c r="O81" s="68"/>
      <c r="P81" s="70"/>
      <c r="Q81" s="68"/>
      <c r="R81" s="68"/>
      <c r="S81" s="67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</row>
    <row r="82" spans="1:59" s="16" customFormat="1" ht="12.75" hidden="1" outlineLevel="1">
      <c r="A82" s="77"/>
      <c r="B82" s="79">
        <v>3002</v>
      </c>
      <c r="C82" s="19" t="s">
        <v>36</v>
      </c>
      <c r="D82" s="19" t="s">
        <v>37</v>
      </c>
      <c r="E82" s="80">
        <f>T!E5</f>
        <v>40.97</v>
      </c>
      <c r="F82" s="81">
        <f>T!G5</f>
        <v>0</v>
      </c>
      <c r="G82" s="80">
        <f>SUM(E82:F82)</f>
        <v>40.97</v>
      </c>
      <c r="H82" s="80"/>
      <c r="I82" s="80">
        <f>T!I5</f>
        <v>36.66</v>
      </c>
      <c r="J82" s="81">
        <f>T!K5</f>
        <v>0</v>
      </c>
      <c r="K82" s="80">
        <f>SUM(I82,J82)</f>
        <v>36.66</v>
      </c>
      <c r="L82" s="80"/>
      <c r="M82" s="80"/>
      <c r="N82" s="78"/>
      <c r="O82" s="80"/>
      <c r="P82" s="81"/>
      <c r="Q82" s="80"/>
      <c r="R82" s="80"/>
      <c r="S82" s="78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1:59" s="43" customFormat="1" ht="12.75" collapsed="1">
      <c r="A83" s="3" t="s">
        <v>191</v>
      </c>
      <c r="B83" s="4"/>
      <c r="C83"/>
      <c r="D83"/>
      <c r="E83" s="5"/>
      <c r="F83" s="32"/>
      <c r="G83" s="26"/>
      <c r="H83" s="26">
        <f>SUM(G84:G86)</f>
        <v>136.19</v>
      </c>
      <c r="I83" s="26"/>
      <c r="J83" s="26"/>
      <c r="K83" s="26"/>
      <c r="L83" s="26">
        <f>SUM(K84,K85,K86)</f>
        <v>176.57000000000002</v>
      </c>
      <c r="M83" s="26">
        <f>SUM(H83,L83)</f>
        <v>312.76</v>
      </c>
      <c r="N83" s="32">
        <v>21</v>
      </c>
      <c r="O83" s="26"/>
      <c r="P83" s="42"/>
      <c r="Q83" s="26">
        <f>SUM(O83,P84,P85,P86)</f>
        <v>0</v>
      </c>
      <c r="R83" s="26">
        <f>SUM(M83,Q83)</f>
        <v>312.76</v>
      </c>
      <c r="S83" s="42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s="11" customFormat="1" ht="12.75" hidden="1" outlineLevel="1">
      <c r="A84" s="22"/>
      <c r="B84" s="13">
        <v>6512</v>
      </c>
      <c r="C84" s="9" t="s">
        <v>56</v>
      </c>
      <c r="D84" s="9" t="s">
        <v>77</v>
      </c>
      <c r="E84" s="30">
        <f>L!E15</f>
        <v>36.94</v>
      </c>
      <c r="F84" s="44">
        <f>L!G15</f>
        <v>5</v>
      </c>
      <c r="G84" s="30">
        <f>SUM(E84:F84)</f>
        <v>41.94</v>
      </c>
      <c r="H84" s="30"/>
      <c r="I84" s="30">
        <f>L!I15</f>
        <v>0</v>
      </c>
      <c r="J84" s="44">
        <f>L!K15</f>
        <v>100</v>
      </c>
      <c r="K84" s="30">
        <f>SUM(I84,J84)</f>
        <v>100</v>
      </c>
      <c r="L84" s="30"/>
      <c r="M84" s="30"/>
      <c r="N84" s="44"/>
      <c r="O84" s="30"/>
      <c r="P84" s="44"/>
      <c r="Q84" s="30"/>
      <c r="R84" s="30"/>
      <c r="S84" s="44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s="11" customFormat="1" ht="12.75" hidden="1" outlineLevel="1">
      <c r="A85" s="77"/>
      <c r="B85" s="79">
        <v>3008</v>
      </c>
      <c r="C85" s="19" t="s">
        <v>85</v>
      </c>
      <c r="D85" s="19" t="s">
        <v>75</v>
      </c>
      <c r="E85" s="80">
        <f>T!E9</f>
        <v>44</v>
      </c>
      <c r="F85" s="81">
        <f>T!G9</f>
        <v>5</v>
      </c>
      <c r="G85" s="80">
        <f>SUM(E85:F85)</f>
        <v>49</v>
      </c>
      <c r="H85" s="80"/>
      <c r="I85" s="80">
        <f>T!I9</f>
        <v>37.42</v>
      </c>
      <c r="J85" s="81">
        <f>T!K9</f>
        <v>0</v>
      </c>
      <c r="K85" s="80">
        <f>SUM(I85,J85)</f>
        <v>37.42</v>
      </c>
      <c r="L85" s="80"/>
      <c r="M85" s="80"/>
      <c r="N85" s="81"/>
      <c r="O85" s="80"/>
      <c r="P85" s="81"/>
      <c r="Q85" s="80"/>
      <c r="R85" s="80"/>
      <c r="S85" s="81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</row>
    <row r="86" spans="1:59" s="19" customFormat="1" ht="12.75" hidden="1" outlineLevel="1">
      <c r="A86" s="77"/>
      <c r="B86" s="79">
        <v>3020</v>
      </c>
      <c r="C86" s="19" t="s">
        <v>165</v>
      </c>
      <c r="D86" s="19" t="s">
        <v>76</v>
      </c>
      <c r="E86" s="80">
        <f>T!E21</f>
        <v>45.25</v>
      </c>
      <c r="F86" s="81">
        <f>T!G21</f>
        <v>0</v>
      </c>
      <c r="G86" s="80">
        <f>SUM(E86:F86)</f>
        <v>45.25</v>
      </c>
      <c r="H86" s="80"/>
      <c r="I86" s="80">
        <f>T!I21</f>
        <v>39.15</v>
      </c>
      <c r="J86" s="81">
        <f>T!K21</f>
        <v>0</v>
      </c>
      <c r="K86" s="80">
        <f>SUM(I86,J86)</f>
        <v>39.15</v>
      </c>
      <c r="L86" s="80"/>
      <c r="M86" s="80"/>
      <c r="N86" s="81"/>
      <c r="O86" s="80"/>
      <c r="P86" s="81"/>
      <c r="Q86" s="80"/>
      <c r="R86" s="80"/>
      <c r="S86" s="81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</row>
    <row r="87" spans="1:59" ht="12.75" collapsed="1">
      <c r="A87" s="64" t="s">
        <v>210</v>
      </c>
      <c r="B87" s="21"/>
      <c r="C87" s="20"/>
      <c r="D87" s="20"/>
      <c r="E87" s="26"/>
      <c r="F87" s="42"/>
      <c r="G87" s="26"/>
      <c r="H87" s="26">
        <f>SUM(G88:G90)</f>
        <v>81.78</v>
      </c>
      <c r="I87" s="26"/>
      <c r="J87" s="42"/>
      <c r="K87" s="26"/>
      <c r="L87" s="26">
        <f>SUM(K88,K89,K90)</f>
        <v>240.03</v>
      </c>
      <c r="M87" s="26">
        <f>SUM(H87,L87)</f>
        <v>321.81</v>
      </c>
      <c r="N87" s="51">
        <v>22</v>
      </c>
      <c r="O87" s="26"/>
      <c r="P87" s="42"/>
      <c r="Q87" s="26">
        <f>SUM(O87,P88,P89,P90)</f>
        <v>0</v>
      </c>
      <c r="R87" s="26">
        <f>SUM(M87,Q87)</f>
        <v>321.81</v>
      </c>
      <c r="S87" s="4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</row>
    <row r="88" spans="1:59" s="9" customFormat="1" ht="12.75" hidden="1" outlineLevel="1">
      <c r="A88" s="8"/>
      <c r="B88" s="13">
        <v>6523</v>
      </c>
      <c r="C88" s="85" t="s">
        <v>149</v>
      </c>
      <c r="D88" s="85" t="s">
        <v>150</v>
      </c>
      <c r="E88" s="30">
        <f>L!E23</f>
        <v>33.06</v>
      </c>
      <c r="F88" s="44">
        <f>L!G23</f>
        <v>5</v>
      </c>
      <c r="G88" s="30">
        <f>SUM(E88:F88)</f>
        <v>38.06</v>
      </c>
      <c r="H88" s="30"/>
      <c r="I88" s="30">
        <f>L!I23</f>
        <v>0</v>
      </c>
      <c r="J88" s="44">
        <f>L!K23</f>
        <v>100</v>
      </c>
      <c r="K88" s="30">
        <f>SUM(I88,J88)</f>
        <v>100</v>
      </c>
      <c r="L88" s="30"/>
      <c r="M88" s="30"/>
      <c r="N88" s="55"/>
      <c r="O88" s="30"/>
      <c r="P88" s="44"/>
      <c r="Q88" s="30"/>
      <c r="R88" s="86"/>
      <c r="S88" s="44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59" s="19" customFormat="1" ht="12.75" hidden="1" outlineLevel="1">
      <c r="A89" s="8"/>
      <c r="B89" s="13">
        <v>6533</v>
      </c>
      <c r="C89" s="85" t="s">
        <v>6</v>
      </c>
      <c r="D89" s="85" t="s">
        <v>103</v>
      </c>
      <c r="E89" s="30">
        <f>L!G32</f>
        <v>0</v>
      </c>
      <c r="F89" s="44">
        <f>L!G32</f>
        <v>0</v>
      </c>
      <c r="G89" s="30">
        <f>SUM(E89:F89)</f>
        <v>0</v>
      </c>
      <c r="H89" s="30"/>
      <c r="I89" s="30">
        <f>L!I32</f>
        <v>0</v>
      </c>
      <c r="J89" s="44">
        <f>L!K32</f>
        <v>100</v>
      </c>
      <c r="K89" s="30">
        <f>SUM(I89,J89)</f>
        <v>100</v>
      </c>
      <c r="L89" s="86"/>
      <c r="M89" s="86"/>
      <c r="N89" s="92"/>
      <c r="O89" s="86"/>
      <c r="P89" s="87"/>
      <c r="Q89" s="86"/>
      <c r="R89" s="86"/>
      <c r="S89" s="44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</row>
    <row r="90" spans="1:59" s="19" customFormat="1" ht="12.75" hidden="1" outlineLevel="1">
      <c r="A90" s="14"/>
      <c r="B90" s="15">
        <v>4013</v>
      </c>
      <c r="C90" s="82" t="s">
        <v>28</v>
      </c>
      <c r="D90" s="82" t="s">
        <v>280</v>
      </c>
      <c r="E90" s="28">
        <f>S!E15</f>
        <v>38.72</v>
      </c>
      <c r="F90" s="46">
        <f>S!G15</f>
        <v>5</v>
      </c>
      <c r="G90" s="28">
        <f>SUM(E90:F90)</f>
        <v>43.72</v>
      </c>
      <c r="H90" s="28"/>
      <c r="I90" s="28">
        <f>S!I15</f>
        <v>35.03</v>
      </c>
      <c r="J90" s="46">
        <f>S!K15</f>
        <v>5</v>
      </c>
      <c r="K90" s="74">
        <f>SUM(I90,J90)</f>
        <v>40.03</v>
      </c>
      <c r="L90" s="28"/>
      <c r="M90" s="28"/>
      <c r="N90" s="54"/>
      <c r="O90" s="28"/>
      <c r="P90" s="46"/>
      <c r="Q90" s="28"/>
      <c r="R90" s="28"/>
      <c r="S90" s="46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  <row r="91" spans="1:59" ht="12.75" collapsed="1">
      <c r="A91" s="3" t="s">
        <v>193</v>
      </c>
      <c r="B91" s="21"/>
      <c r="C91" s="20"/>
      <c r="D91" s="20"/>
      <c r="E91" s="26"/>
      <c r="F91" s="42"/>
      <c r="G91" s="26"/>
      <c r="H91" s="26">
        <f>SUM(G92:G94)</f>
        <v>135.21</v>
      </c>
      <c r="I91" s="26"/>
      <c r="J91" s="42"/>
      <c r="K91" s="26"/>
      <c r="L91" s="26">
        <f>SUM(K92,K93,K94)</f>
        <v>188.89</v>
      </c>
      <c r="M91" s="26">
        <f>SUM(H91,L91)</f>
        <v>324.1</v>
      </c>
      <c r="N91" s="42">
        <v>23</v>
      </c>
      <c r="O91" s="26"/>
      <c r="P91" s="42"/>
      <c r="Q91" s="26">
        <f>SUM(O91,P92,P93,P94)</f>
        <v>0</v>
      </c>
      <c r="R91" s="26">
        <f>SUM(M91,Q91)</f>
        <v>324.1</v>
      </c>
      <c r="S91" s="4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</row>
    <row r="92" spans="1:59" s="11" customFormat="1" ht="12.75" hidden="1" outlineLevel="1">
      <c r="A92" s="23"/>
      <c r="B92" s="12">
        <v>5516</v>
      </c>
      <c r="C92" s="67" t="s">
        <v>290</v>
      </c>
      <c r="D92" s="67" t="s">
        <v>291</v>
      </c>
      <c r="E92" s="68">
        <f>М!E18</f>
        <v>35.28</v>
      </c>
      <c r="F92" s="70">
        <f>М!G18</f>
        <v>5</v>
      </c>
      <c r="G92" s="68">
        <f>SUM(E92:F92)</f>
        <v>40.28</v>
      </c>
      <c r="H92" s="68"/>
      <c r="I92" s="68">
        <f>М!I18</f>
        <v>39.25</v>
      </c>
      <c r="J92" s="70">
        <f>М!K18</f>
        <v>15</v>
      </c>
      <c r="K92" s="68">
        <f>SUM(I92,J92)</f>
        <v>54.25</v>
      </c>
      <c r="L92" s="68"/>
      <c r="M92" s="68"/>
      <c r="N92" s="70"/>
      <c r="O92" s="68"/>
      <c r="P92" s="70"/>
      <c r="Q92" s="68"/>
      <c r="R92" s="68"/>
      <c r="S92" s="45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</row>
    <row r="93" spans="1:59" s="16" customFormat="1" ht="12.75" hidden="1" outlineLevel="1">
      <c r="A93" s="23"/>
      <c r="B93" s="12">
        <v>5523</v>
      </c>
      <c r="C93" s="23" t="s">
        <v>56</v>
      </c>
      <c r="D93" s="23" t="s">
        <v>112</v>
      </c>
      <c r="E93" s="68">
        <f>М!E25</f>
        <v>36.59</v>
      </c>
      <c r="F93" s="70">
        <f>М!G25</f>
        <v>15</v>
      </c>
      <c r="G93" s="68">
        <f>SUM(E93:F93)</f>
        <v>51.59</v>
      </c>
      <c r="H93" s="68"/>
      <c r="I93" s="68">
        <f>М!I25</f>
        <v>34.64</v>
      </c>
      <c r="J93" s="70">
        <f>М!K25</f>
        <v>0</v>
      </c>
      <c r="K93" s="68">
        <f>SUM(I93,J93)</f>
        <v>34.64</v>
      </c>
      <c r="L93" s="68"/>
      <c r="M93" s="68"/>
      <c r="N93" s="70"/>
      <c r="O93" s="68"/>
      <c r="P93" s="70"/>
      <c r="Q93" s="68"/>
      <c r="R93" s="68"/>
      <c r="S93" s="45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  <row r="94" spans="1:59" s="16" customFormat="1" ht="12.75" hidden="1" outlineLevel="1">
      <c r="A94" s="25"/>
      <c r="B94" s="18">
        <v>3017</v>
      </c>
      <c r="C94" s="78" t="s">
        <v>85</v>
      </c>
      <c r="D94" s="78" t="s">
        <v>218</v>
      </c>
      <c r="E94" s="29">
        <f>T!E18</f>
        <v>38.34</v>
      </c>
      <c r="F94" s="47">
        <f>T!G18</f>
        <v>5</v>
      </c>
      <c r="G94" s="29">
        <f>SUM(E94:F94)</f>
        <v>43.34</v>
      </c>
      <c r="H94" s="29"/>
      <c r="I94" s="29">
        <f>T!I18</f>
        <v>0</v>
      </c>
      <c r="J94" s="47">
        <f>T!K18</f>
        <v>100</v>
      </c>
      <c r="K94" s="80">
        <f>SUM(I94,J94)</f>
        <v>100</v>
      </c>
      <c r="L94" s="80"/>
      <c r="M94" s="80"/>
      <c r="N94" s="81"/>
      <c r="O94" s="80"/>
      <c r="P94" s="81"/>
      <c r="Q94" s="80"/>
      <c r="R94" s="80"/>
      <c r="S94" s="47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1:59" ht="12.75" collapsed="1">
      <c r="A95" s="39" t="s">
        <v>180</v>
      </c>
      <c r="B95" s="21"/>
      <c r="C95" s="20"/>
      <c r="D95" s="20"/>
      <c r="E95" s="26"/>
      <c r="F95" s="42"/>
      <c r="G95" s="26"/>
      <c r="H95" s="26">
        <f>SUM(G96:G98)</f>
        <v>133.77</v>
      </c>
      <c r="I95" s="26"/>
      <c r="J95" s="42"/>
      <c r="K95" s="26"/>
      <c r="L95" s="26">
        <f>SUM(K96,K97,K98)</f>
        <v>190.33</v>
      </c>
      <c r="M95" s="26">
        <f>SUM(H95,L95)</f>
        <v>324.1</v>
      </c>
      <c r="N95" s="51">
        <v>24</v>
      </c>
      <c r="O95" s="26"/>
      <c r="P95" s="42"/>
      <c r="Q95" s="26">
        <f>SUM(O95,P96,P97,P98)</f>
        <v>0</v>
      </c>
      <c r="R95" s="26">
        <f>SUM(M95,Q95)</f>
        <v>324.1</v>
      </c>
      <c r="S95" s="4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</row>
    <row r="96" spans="1:59" s="11" customFormat="1" ht="12.75" hidden="1" outlineLevel="1">
      <c r="A96" s="66"/>
      <c r="B96" s="88">
        <v>5509</v>
      </c>
      <c r="C96" s="67" t="s">
        <v>155</v>
      </c>
      <c r="D96" s="67" t="s">
        <v>214</v>
      </c>
      <c r="E96" s="68">
        <f>М!E12</f>
        <v>41.75</v>
      </c>
      <c r="F96" s="70">
        <f>М!G12</f>
        <v>10</v>
      </c>
      <c r="G96" s="68">
        <f>SUM(E96:F96)</f>
        <v>51.75</v>
      </c>
      <c r="H96" s="68"/>
      <c r="I96" s="68">
        <f>М!I12</f>
        <v>39.81</v>
      </c>
      <c r="J96" s="70">
        <f>М!K12</f>
        <v>15</v>
      </c>
      <c r="K96" s="68">
        <f>SUM(I96,J96)</f>
        <v>54.81</v>
      </c>
      <c r="L96" s="68"/>
      <c r="M96" s="68"/>
      <c r="N96" s="69"/>
      <c r="O96" s="68"/>
      <c r="P96" s="70"/>
      <c r="Q96" s="68"/>
      <c r="R96" s="68"/>
      <c r="S96" s="7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</row>
    <row r="97" spans="1:59" s="16" customFormat="1" ht="12.75" hidden="1" outlineLevel="1">
      <c r="A97" s="71"/>
      <c r="B97" s="72">
        <v>4038</v>
      </c>
      <c r="C97" s="16" t="s">
        <v>118</v>
      </c>
      <c r="D97" s="16" t="s">
        <v>129</v>
      </c>
      <c r="E97" s="74">
        <f>S!E39</f>
        <v>37.68</v>
      </c>
      <c r="F97" s="75">
        <f>S!G39</f>
        <v>5</v>
      </c>
      <c r="G97" s="74">
        <f>SUM(E97:F97)</f>
        <v>42.68</v>
      </c>
      <c r="H97" s="74"/>
      <c r="I97" s="74">
        <f>S!I39</f>
        <v>0</v>
      </c>
      <c r="J97" s="75">
        <f>S!K39</f>
        <v>100</v>
      </c>
      <c r="K97" s="74">
        <f>SUM(I97,J97)</f>
        <v>100</v>
      </c>
      <c r="L97" s="74"/>
      <c r="M97" s="74"/>
      <c r="N97" s="76"/>
      <c r="O97" s="74"/>
      <c r="P97" s="75"/>
      <c r="Q97" s="74"/>
      <c r="R97" s="74"/>
      <c r="S97" s="75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</row>
    <row r="98" spans="1:59" s="19" customFormat="1" ht="12.75" hidden="1" outlineLevel="1">
      <c r="A98" s="71"/>
      <c r="B98" s="72">
        <v>4047</v>
      </c>
      <c r="C98" s="16" t="s">
        <v>44</v>
      </c>
      <c r="D98" s="16" t="s">
        <v>51</v>
      </c>
      <c r="E98" s="74">
        <f>S!E48</f>
        <v>39.34</v>
      </c>
      <c r="F98" s="75">
        <f>S!G48</f>
        <v>0</v>
      </c>
      <c r="G98" s="74">
        <f>SUM(E98:F98)</f>
        <v>39.34</v>
      </c>
      <c r="H98" s="74"/>
      <c r="I98" s="74">
        <f>S!I48</f>
        <v>35.52</v>
      </c>
      <c r="J98" s="75">
        <f>S!K48</f>
        <v>0</v>
      </c>
      <c r="K98" s="74">
        <f>SUM(I98,J98)</f>
        <v>35.52</v>
      </c>
      <c r="L98" s="74"/>
      <c r="M98" s="74"/>
      <c r="N98" s="76"/>
      <c r="O98" s="74"/>
      <c r="P98" s="75"/>
      <c r="Q98" s="74"/>
      <c r="R98" s="74"/>
      <c r="S98" s="75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1:59" ht="12.75" collapsed="1">
      <c r="A99" s="3" t="s">
        <v>190</v>
      </c>
      <c r="B99" s="21"/>
      <c r="C99" s="20"/>
      <c r="D99" s="20"/>
      <c r="E99" s="26"/>
      <c r="F99" s="42"/>
      <c r="G99" s="26"/>
      <c r="H99" s="26">
        <f>SUM(G100:G102)</f>
        <v>216.75</v>
      </c>
      <c r="I99" s="26"/>
      <c r="J99" s="42"/>
      <c r="K99" s="26"/>
      <c r="L99" s="26">
        <f>SUM(K100,K101,K102)</f>
        <v>121.03999999999999</v>
      </c>
      <c r="M99" s="26">
        <f>SUM(H99,L99)</f>
        <v>337.78999999999996</v>
      </c>
      <c r="N99" s="51">
        <v>25</v>
      </c>
      <c r="O99" s="26"/>
      <c r="P99" s="42"/>
      <c r="Q99" s="26">
        <f>SUM(O99,P100,P101,P102)</f>
        <v>0</v>
      </c>
      <c r="R99" s="26">
        <f>SUM(M99,Q99)</f>
        <v>337.78999999999996</v>
      </c>
      <c r="S99" s="4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  <row r="100" spans="1:59" s="11" customFormat="1" ht="12.75" hidden="1" outlineLevel="1">
      <c r="A100" s="91"/>
      <c r="B100" s="88">
        <v>5501</v>
      </c>
      <c r="C100" s="11" t="s">
        <v>165</v>
      </c>
      <c r="D100" s="11" t="s">
        <v>115</v>
      </c>
      <c r="E100" s="68">
        <f>М!E4</f>
        <v>34.09</v>
      </c>
      <c r="F100" s="70">
        <f>М!G4</f>
        <v>10</v>
      </c>
      <c r="G100" s="68">
        <f>SUM(E100:F100)</f>
        <v>44.09</v>
      </c>
      <c r="H100" s="68"/>
      <c r="I100" s="68">
        <f>М!I4</f>
        <v>32.66</v>
      </c>
      <c r="J100" s="70">
        <f>М!K4</f>
        <v>5</v>
      </c>
      <c r="K100" s="68">
        <f>SUM(I100,J100)</f>
        <v>37.66</v>
      </c>
      <c r="L100" s="68"/>
      <c r="M100" s="68"/>
      <c r="N100" s="69"/>
      <c r="O100" s="68"/>
      <c r="P100" s="70"/>
      <c r="Q100" s="68"/>
      <c r="R100" s="68"/>
      <c r="S100" s="7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</row>
    <row r="101" spans="1:59" s="16" customFormat="1" ht="12.75" hidden="1" outlineLevel="1">
      <c r="A101" s="91"/>
      <c r="B101" s="88">
        <v>5513</v>
      </c>
      <c r="C101" s="11" t="s">
        <v>169</v>
      </c>
      <c r="D101" s="11" t="s">
        <v>216</v>
      </c>
      <c r="E101" s="68">
        <f>М!E15</f>
        <v>0</v>
      </c>
      <c r="F101" s="70">
        <f>М!G15</f>
        <v>120</v>
      </c>
      <c r="G101" s="68">
        <f>SUM(E101:F101)</f>
        <v>120</v>
      </c>
      <c r="H101" s="68"/>
      <c r="I101" s="68">
        <f>М!I15</f>
        <v>34.78</v>
      </c>
      <c r="J101" s="70">
        <f>М!K15</f>
        <v>0</v>
      </c>
      <c r="K101" s="68">
        <f>SUM(I101,J101)</f>
        <v>34.78</v>
      </c>
      <c r="L101" s="68"/>
      <c r="M101" s="68"/>
      <c r="N101" s="69"/>
      <c r="O101" s="68"/>
      <c r="P101" s="70"/>
      <c r="Q101" s="68"/>
      <c r="R101" s="68"/>
      <c r="S101" s="7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</row>
    <row r="102" spans="1:59" s="16" customFormat="1" ht="12.75" hidden="1" outlineLevel="1">
      <c r="A102" s="24"/>
      <c r="B102" s="15">
        <v>4040</v>
      </c>
      <c r="C102" s="16" t="s">
        <v>56</v>
      </c>
      <c r="D102" s="16" t="s">
        <v>88</v>
      </c>
      <c r="E102" s="28">
        <f>S!E41</f>
        <v>37.66</v>
      </c>
      <c r="F102" s="46">
        <f>S!G41</f>
        <v>15</v>
      </c>
      <c r="G102" s="28">
        <f>SUM(E102:F102)</f>
        <v>52.66</v>
      </c>
      <c r="H102" s="28"/>
      <c r="I102" s="28">
        <f>S!I41</f>
        <v>38.6</v>
      </c>
      <c r="J102" s="46">
        <f>S!K41</f>
        <v>10</v>
      </c>
      <c r="K102" s="74">
        <f>SUM(I102,J102)</f>
        <v>48.6</v>
      </c>
      <c r="L102" s="28"/>
      <c r="M102" s="28"/>
      <c r="N102" s="54"/>
      <c r="O102" s="28"/>
      <c r="P102" s="46"/>
      <c r="Q102" s="28"/>
      <c r="R102" s="28"/>
      <c r="S102" s="4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1:59" ht="12.75" collapsed="1">
      <c r="A103" s="3" t="s">
        <v>189</v>
      </c>
      <c r="B103" s="4"/>
      <c r="E103" s="5"/>
      <c r="F103" s="32"/>
      <c r="G103" s="26"/>
      <c r="H103" s="26">
        <f>SUM(G104:G106)</f>
        <v>142.63</v>
      </c>
      <c r="I103" s="26"/>
      <c r="J103" s="42"/>
      <c r="K103" s="26"/>
      <c r="L103" s="26">
        <f>SUM(K104,K105,K106)</f>
        <v>195.22</v>
      </c>
      <c r="M103" s="26">
        <f>SUM(H103,L103)</f>
        <v>337.85</v>
      </c>
      <c r="N103" s="37">
        <v>26</v>
      </c>
      <c r="O103" s="26"/>
      <c r="P103" s="42"/>
      <c r="Q103" s="26">
        <f>SUM(O103,P104,P105,P106)</f>
        <v>0</v>
      </c>
      <c r="R103" s="26">
        <f>SUM(M103,Q103)</f>
        <v>337.85</v>
      </c>
      <c r="S103" s="4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1:59" s="9" customFormat="1" ht="12.75" hidden="1" outlineLevel="1">
      <c r="A104" s="23"/>
      <c r="B104" s="12">
        <v>5519</v>
      </c>
      <c r="C104" s="67" t="s">
        <v>94</v>
      </c>
      <c r="D104" s="67" t="s">
        <v>220</v>
      </c>
      <c r="E104" s="27">
        <f>М!E21</f>
        <v>35.78</v>
      </c>
      <c r="F104" s="45">
        <f>М!G21</f>
        <v>10</v>
      </c>
      <c r="G104" s="27">
        <f>SUM(E104:F104)</f>
        <v>45.78</v>
      </c>
      <c r="H104" s="27"/>
      <c r="I104" s="27">
        <f>М!I21</f>
        <v>32.31</v>
      </c>
      <c r="J104" s="45">
        <f>М!K21</f>
        <v>0</v>
      </c>
      <c r="K104" s="68">
        <f>SUM(I104,J104)</f>
        <v>32.31</v>
      </c>
      <c r="L104" s="68"/>
      <c r="M104" s="68"/>
      <c r="N104" s="69"/>
      <c r="O104" s="68"/>
      <c r="P104" s="70"/>
      <c r="Q104" s="68"/>
      <c r="R104" s="68"/>
      <c r="S104" s="45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1:59" s="16" customFormat="1" ht="12.75" hidden="1" outlineLevel="1">
      <c r="A105" s="23"/>
      <c r="B105" s="12">
        <v>5521</v>
      </c>
      <c r="C105" s="67" t="s">
        <v>124</v>
      </c>
      <c r="D105" s="67" t="s">
        <v>226</v>
      </c>
      <c r="E105" s="27">
        <f>М!E23</f>
        <v>36.07</v>
      </c>
      <c r="F105" s="45">
        <f>М!G23</f>
        <v>0</v>
      </c>
      <c r="G105" s="27">
        <f>SUM(E105:F105)</f>
        <v>36.07</v>
      </c>
      <c r="H105" s="27"/>
      <c r="I105" s="27">
        <f>М!I23</f>
        <v>0</v>
      </c>
      <c r="J105" s="45">
        <f>М!K23</f>
        <v>100</v>
      </c>
      <c r="K105" s="68">
        <f>SUM(I105,J105)</f>
        <v>100</v>
      </c>
      <c r="L105" s="68"/>
      <c r="M105" s="68"/>
      <c r="N105" s="69"/>
      <c r="O105" s="68"/>
      <c r="P105" s="70"/>
      <c r="Q105" s="68"/>
      <c r="R105" s="68"/>
      <c r="S105" s="45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1:59" s="16" customFormat="1" ht="12.75" hidden="1" outlineLevel="1">
      <c r="A106" s="24"/>
      <c r="B106" s="15">
        <v>4045</v>
      </c>
      <c r="C106" s="16" t="s">
        <v>274</v>
      </c>
      <c r="D106" s="16" t="s">
        <v>275</v>
      </c>
      <c r="E106" s="28">
        <f>S!E46</f>
        <v>55.78</v>
      </c>
      <c r="F106" s="46">
        <f>S!G46</f>
        <v>5</v>
      </c>
      <c r="G106" s="28">
        <f>SUM(E106:F106)</f>
        <v>60.78</v>
      </c>
      <c r="H106" s="28"/>
      <c r="I106" s="28">
        <f>S!I46</f>
        <v>52.91</v>
      </c>
      <c r="J106" s="46">
        <f>S!K46</f>
        <v>10</v>
      </c>
      <c r="K106" s="74">
        <f>SUM(I106,J106)</f>
        <v>62.91</v>
      </c>
      <c r="L106" s="28"/>
      <c r="M106" s="28"/>
      <c r="N106" s="54"/>
      <c r="O106" s="28"/>
      <c r="P106" s="46"/>
      <c r="Q106" s="28"/>
      <c r="R106" s="28"/>
      <c r="S106" s="46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1:59" ht="12.75" collapsed="1">
      <c r="A107" s="63" t="s">
        <v>276</v>
      </c>
      <c r="E107" s="5"/>
      <c r="F107" s="32"/>
      <c r="G107" s="26"/>
      <c r="H107" s="26">
        <f>SUM(G108:G110)</f>
        <v>209.68</v>
      </c>
      <c r="I107" s="26"/>
      <c r="J107" s="42"/>
      <c r="K107" s="26"/>
      <c r="L107" s="26">
        <f>SUM(K108,K109,K110)</f>
        <v>130.14</v>
      </c>
      <c r="M107" s="26">
        <f>SUM(H107,L107)</f>
        <v>339.82</v>
      </c>
      <c r="N107">
        <v>27</v>
      </c>
      <c r="O107" s="5"/>
      <c r="P107" s="42"/>
      <c r="Q107" s="26">
        <f>SUM(O107,P108,P109,P110)</f>
        <v>0</v>
      </c>
      <c r="R107" s="26">
        <f>SUM(M107,Q107)</f>
        <v>339.82</v>
      </c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59" s="11" customFormat="1" ht="12.75" hidden="1" outlineLevel="1">
      <c r="A108" s="22"/>
      <c r="B108" s="13">
        <v>6507</v>
      </c>
      <c r="C108" s="22" t="s">
        <v>4</v>
      </c>
      <c r="D108" s="22" t="s">
        <v>279</v>
      </c>
      <c r="E108" s="30">
        <f>L!E10</f>
        <v>34.72</v>
      </c>
      <c r="F108" s="44">
        <f>L!G10</f>
        <v>15</v>
      </c>
      <c r="G108" s="30">
        <f>SUM(E108:F108)</f>
        <v>49.72</v>
      </c>
      <c r="H108" s="30"/>
      <c r="I108" s="30">
        <f>L!I10</f>
        <v>34.73</v>
      </c>
      <c r="J108" s="44">
        <f>L!K10</f>
        <v>10</v>
      </c>
      <c r="K108" s="30">
        <f>SUM(I108,J108)</f>
        <v>44.73</v>
      </c>
      <c r="L108" s="30"/>
      <c r="M108" s="30"/>
      <c r="N108" s="9"/>
      <c r="O108" s="30"/>
      <c r="P108" s="44"/>
      <c r="Q108" s="30"/>
      <c r="R108" s="30"/>
      <c r="S108" s="9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s="16" customFormat="1" ht="12.75" hidden="1" outlineLevel="1">
      <c r="A109" s="82"/>
      <c r="B109" s="72">
        <v>4020</v>
      </c>
      <c r="C109" s="73" t="s">
        <v>277</v>
      </c>
      <c r="D109" s="73" t="s">
        <v>278</v>
      </c>
      <c r="E109" s="74">
        <f>S!E22</f>
        <v>0</v>
      </c>
      <c r="F109" s="75">
        <f>S!G22</f>
        <v>120</v>
      </c>
      <c r="G109" s="74">
        <f>SUM(E109:F109)</f>
        <v>120</v>
      </c>
      <c r="H109" s="74"/>
      <c r="I109" s="74">
        <f>S!I22</f>
        <v>36.05</v>
      </c>
      <c r="J109" s="75">
        <f>S!K22</f>
        <v>5</v>
      </c>
      <c r="K109" s="74">
        <f>SUM(I109,J109)</f>
        <v>41.05</v>
      </c>
      <c r="L109" s="74"/>
      <c r="M109" s="74"/>
      <c r="N109" s="73"/>
      <c r="O109" s="74"/>
      <c r="P109" s="75"/>
      <c r="Q109" s="74"/>
      <c r="R109" s="74"/>
      <c r="S109" s="73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1:59" s="16" customFormat="1" ht="12.75" hidden="1" outlineLevel="1">
      <c r="A110" s="82"/>
      <c r="B110" s="72">
        <v>4021</v>
      </c>
      <c r="C110" s="24" t="s">
        <v>200</v>
      </c>
      <c r="D110" s="24" t="s">
        <v>31</v>
      </c>
      <c r="E110" s="74">
        <f>S!E23</f>
        <v>39.96</v>
      </c>
      <c r="F110" s="75">
        <f>S!G23</f>
        <v>0</v>
      </c>
      <c r="G110" s="74">
        <f>SUM(E110:F110)</f>
        <v>39.96</v>
      </c>
      <c r="H110" s="74"/>
      <c r="I110" s="74">
        <f>S!I23</f>
        <v>39.36</v>
      </c>
      <c r="J110" s="75">
        <f>S!K23</f>
        <v>5</v>
      </c>
      <c r="K110" s="74">
        <f>SUM(I110,J110)</f>
        <v>44.36</v>
      </c>
      <c r="L110" s="74"/>
      <c r="M110" s="74"/>
      <c r="N110" s="73"/>
      <c r="O110" s="74"/>
      <c r="P110" s="75"/>
      <c r="Q110" s="74"/>
      <c r="R110" s="74"/>
      <c r="S110" s="73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1:59" ht="12.75" collapsed="1">
      <c r="A111" s="3" t="s">
        <v>202</v>
      </c>
      <c r="E111" s="5"/>
      <c r="F111" s="32"/>
      <c r="G111" s="26"/>
      <c r="H111" s="26">
        <f>SUM(G112:G114)</f>
        <v>130.27</v>
      </c>
      <c r="I111" s="26"/>
      <c r="J111" s="42"/>
      <c r="K111" s="26"/>
      <c r="L111" s="26">
        <f>SUM(K112,K113,K114)</f>
        <v>209.82</v>
      </c>
      <c r="M111" s="26">
        <f>SUM(H111,L111)</f>
        <v>340.09000000000003</v>
      </c>
      <c r="N111">
        <v>28</v>
      </c>
      <c r="O111" s="5"/>
      <c r="P111" s="42"/>
      <c r="Q111" s="26">
        <f>SUM(O111,P112,P113,P114)</f>
        <v>0</v>
      </c>
      <c r="R111" s="26">
        <f>SUM(M111,Q111)</f>
        <v>340.09000000000003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1:59" s="11" customFormat="1" ht="12.75" hidden="1" outlineLevel="1">
      <c r="A112" s="85"/>
      <c r="B112" s="84">
        <v>6503</v>
      </c>
      <c r="C112" s="9" t="s">
        <v>33</v>
      </c>
      <c r="D112" s="9" t="s">
        <v>264</v>
      </c>
      <c r="E112" s="86">
        <f>L!E6</f>
        <v>34.37</v>
      </c>
      <c r="F112" s="87">
        <f>L!G6</f>
        <v>15</v>
      </c>
      <c r="G112" s="86">
        <f>SUM(E112:F112)</f>
        <v>49.37</v>
      </c>
      <c r="H112" s="86"/>
      <c r="I112" s="86">
        <f>L!I6</f>
        <v>32.79</v>
      </c>
      <c r="J112" s="87">
        <f>L!K6</f>
        <v>10</v>
      </c>
      <c r="K112" s="86">
        <f>SUM(I112,J112)</f>
        <v>42.79</v>
      </c>
      <c r="L112" s="86"/>
      <c r="M112" s="86"/>
      <c r="N112" s="85"/>
      <c r="O112" s="86"/>
      <c r="P112" s="87"/>
      <c r="Q112" s="86"/>
      <c r="R112" s="86"/>
      <c r="S112" s="85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1:59" s="16" customFormat="1" ht="12.75" hidden="1" outlineLevel="1">
      <c r="A113" s="85"/>
      <c r="B113" s="84">
        <v>6514</v>
      </c>
      <c r="C113" s="9" t="s">
        <v>29</v>
      </c>
      <c r="D113" s="9" t="s">
        <v>80</v>
      </c>
      <c r="E113" s="86">
        <f>L!E17</f>
        <v>37.5</v>
      </c>
      <c r="F113" s="87">
        <f>L!G17</f>
        <v>0</v>
      </c>
      <c r="G113" s="86">
        <f>SUM(E113:F113)</f>
        <v>37.5</v>
      </c>
      <c r="H113" s="86"/>
      <c r="I113" s="86">
        <f>L!I17</f>
        <v>42.03</v>
      </c>
      <c r="J113" s="87">
        <f>L!K17</f>
        <v>25</v>
      </c>
      <c r="K113" s="86">
        <f>SUM(I113,J113)</f>
        <v>67.03</v>
      </c>
      <c r="L113" s="86"/>
      <c r="M113" s="86"/>
      <c r="N113" s="85"/>
      <c r="O113" s="86"/>
      <c r="P113" s="87"/>
      <c r="Q113" s="86"/>
      <c r="R113" s="86"/>
      <c r="S113" s="85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1:59" s="19" customFormat="1" ht="12.75" hidden="1" outlineLevel="1">
      <c r="A114" s="16"/>
      <c r="B114" s="15">
        <v>4030</v>
      </c>
      <c r="C114" s="16" t="s">
        <v>265</v>
      </c>
      <c r="D114" s="16" t="s">
        <v>266</v>
      </c>
      <c r="E114" s="28">
        <f>S!E31</f>
        <v>38.4</v>
      </c>
      <c r="F114" s="46">
        <f>S!G31</f>
        <v>5</v>
      </c>
      <c r="G114" s="28">
        <f>SUM(E114:F114)</f>
        <v>43.4</v>
      </c>
      <c r="H114" s="28"/>
      <c r="I114" s="28">
        <f>S!I31</f>
        <v>0</v>
      </c>
      <c r="J114" s="46">
        <f>S!K31</f>
        <v>100</v>
      </c>
      <c r="K114" s="74">
        <f>SUM(I114,J114)</f>
        <v>100</v>
      </c>
      <c r="L114" s="28"/>
      <c r="M114" s="28"/>
      <c r="N114" s="16"/>
      <c r="O114" s="28"/>
      <c r="P114" s="46"/>
      <c r="Q114" s="28"/>
      <c r="R114" s="28"/>
      <c r="S114" s="16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59" ht="12.75" collapsed="1">
      <c r="A115" s="65" t="s">
        <v>239</v>
      </c>
      <c r="E115" s="5"/>
      <c r="F115" s="32"/>
      <c r="G115" s="26"/>
      <c r="H115" s="26">
        <f>SUM(G116:G118)</f>
        <v>209.09</v>
      </c>
      <c r="I115" s="26"/>
      <c r="J115" s="42"/>
      <c r="K115" s="26"/>
      <c r="L115" s="26">
        <f>SUM(K116,K117,K118)</f>
        <v>140.01999999999998</v>
      </c>
      <c r="M115" s="26">
        <f>SUM(H115,L115)</f>
        <v>349.11</v>
      </c>
      <c r="N115">
        <v>29</v>
      </c>
      <c r="O115" s="5"/>
      <c r="P115" s="42"/>
      <c r="Q115" s="26">
        <f>SUM(O115,P116,P117,P118)</f>
        <v>0</v>
      </c>
      <c r="R115" s="26">
        <f>SUM(M115,Q115)</f>
        <v>349.11</v>
      </c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</row>
    <row r="116" spans="1:59" s="9" customFormat="1" ht="12.75" hidden="1" outlineLevel="1">
      <c r="A116" s="11"/>
      <c r="B116" s="12">
        <v>5520</v>
      </c>
      <c r="C116" s="67" t="s">
        <v>17</v>
      </c>
      <c r="D116" s="67" t="s">
        <v>208</v>
      </c>
      <c r="E116" s="27">
        <f>М!E22</f>
        <v>0</v>
      </c>
      <c r="F116" s="45">
        <f>М!G22</f>
        <v>120</v>
      </c>
      <c r="G116" s="27">
        <f>SUM(E116:F116)</f>
        <v>120</v>
      </c>
      <c r="H116" s="27"/>
      <c r="I116" s="27">
        <f>М!I22</f>
        <v>38.08</v>
      </c>
      <c r="J116" s="45">
        <f>М!K22</f>
        <v>10</v>
      </c>
      <c r="K116" s="68">
        <f>SUM(I116,J116)</f>
        <v>48.08</v>
      </c>
      <c r="L116" s="68"/>
      <c r="M116" s="68"/>
      <c r="N116" s="67"/>
      <c r="O116" s="68"/>
      <c r="P116" s="70"/>
      <c r="Q116" s="68"/>
      <c r="R116" s="68"/>
      <c r="S116" s="11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</row>
    <row r="117" spans="1:59" s="16" customFormat="1" ht="12.75" hidden="1" outlineLevel="1">
      <c r="A117" s="78"/>
      <c r="B117" s="79">
        <v>3014</v>
      </c>
      <c r="C117" s="78" t="s">
        <v>240</v>
      </c>
      <c r="D117" s="78" t="s">
        <v>241</v>
      </c>
      <c r="E117" s="80">
        <f>T!E15</f>
        <v>42.09</v>
      </c>
      <c r="F117" s="81">
        <f>T!G15</f>
        <v>0</v>
      </c>
      <c r="G117" s="80">
        <f>SUM(E117:F117)</f>
        <v>42.09</v>
      </c>
      <c r="H117" s="80"/>
      <c r="I117" s="80">
        <f>T!I15</f>
        <v>40.25</v>
      </c>
      <c r="J117" s="81">
        <f>T!K15</f>
        <v>0</v>
      </c>
      <c r="K117" s="80">
        <f>SUM(I117,J117)</f>
        <v>40.25</v>
      </c>
      <c r="L117" s="80"/>
      <c r="M117" s="80"/>
      <c r="N117" s="78"/>
      <c r="O117" s="80"/>
      <c r="P117" s="81"/>
      <c r="Q117" s="80"/>
      <c r="R117" s="80"/>
      <c r="S117" s="78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1:59" s="16" customFormat="1" ht="12" customHeight="1" hidden="1" outlineLevel="1">
      <c r="A118" s="78"/>
      <c r="B118" s="79">
        <v>3015</v>
      </c>
      <c r="C118" s="19" t="s">
        <v>107</v>
      </c>
      <c r="D118" s="78" t="s">
        <v>38</v>
      </c>
      <c r="E118" s="80">
        <f>T!E16</f>
        <v>47</v>
      </c>
      <c r="F118" s="81">
        <f>T!G16</f>
        <v>0</v>
      </c>
      <c r="G118" s="80">
        <f>SUM(E118:F118)</f>
        <v>47</v>
      </c>
      <c r="H118" s="80"/>
      <c r="I118" s="80">
        <f>T!I16</f>
        <v>46.69</v>
      </c>
      <c r="J118" s="81">
        <f>T!K16</f>
        <v>5</v>
      </c>
      <c r="K118" s="80">
        <f>SUM(I118,J118)</f>
        <v>51.69</v>
      </c>
      <c r="L118" s="80"/>
      <c r="M118" s="80"/>
      <c r="N118" s="78"/>
      <c r="O118" s="80"/>
      <c r="P118" s="81"/>
      <c r="Q118" s="80"/>
      <c r="R118" s="80"/>
      <c r="S118" s="78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</row>
    <row r="119" spans="1:59" ht="12.75" collapsed="1">
      <c r="A119" s="6" t="s">
        <v>194</v>
      </c>
      <c r="G119" s="26"/>
      <c r="H119" s="26">
        <f>SUM(G120:G122)</f>
        <v>202.35</v>
      </c>
      <c r="I119" s="26"/>
      <c r="J119" s="42"/>
      <c r="K119" s="26"/>
      <c r="L119" s="26">
        <f>SUM(K120,K121,K122)</f>
        <v>168.86</v>
      </c>
      <c r="M119" s="26">
        <f>SUM(H119,L119)</f>
        <v>371.21000000000004</v>
      </c>
      <c r="N119">
        <v>30</v>
      </c>
      <c r="Q119" s="26">
        <f>SUM(O119,P120,P121,P122)</f>
        <v>0</v>
      </c>
      <c r="R119" s="26">
        <f>SUM(M119,Q119)</f>
        <v>371.21000000000004</v>
      </c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1:59" s="9" customFormat="1" ht="12.75" hidden="1" outlineLevel="1">
      <c r="A120" s="85"/>
      <c r="B120" s="84">
        <v>6508</v>
      </c>
      <c r="C120" s="85" t="s">
        <v>257</v>
      </c>
      <c r="D120" s="85" t="s">
        <v>259</v>
      </c>
      <c r="E120" s="86">
        <f>L!E11</f>
        <v>0</v>
      </c>
      <c r="F120" s="87">
        <f>L!G11</f>
        <v>120</v>
      </c>
      <c r="G120" s="86">
        <f>SUM(E120:F120)</f>
        <v>120</v>
      </c>
      <c r="H120" s="86"/>
      <c r="I120" s="86">
        <f>L!I11</f>
        <v>42.28</v>
      </c>
      <c r="J120" s="87">
        <f>L!K11</f>
        <v>45</v>
      </c>
      <c r="K120" s="86">
        <f>SUM(I120,J120)</f>
        <v>87.28</v>
      </c>
      <c r="L120" s="86"/>
      <c r="M120" s="86"/>
      <c r="N120" s="85"/>
      <c r="O120" s="85"/>
      <c r="P120" s="85"/>
      <c r="Q120" s="86"/>
      <c r="R120" s="86"/>
      <c r="S120" s="85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1:59" s="9" customFormat="1" ht="12.75" hidden="1" outlineLevel="1">
      <c r="A121" s="85"/>
      <c r="B121" s="84">
        <v>6515</v>
      </c>
      <c r="C121" s="85" t="s">
        <v>49</v>
      </c>
      <c r="D121" s="85" t="s">
        <v>215</v>
      </c>
      <c r="E121" s="86">
        <f>L!E18</f>
        <v>33.53</v>
      </c>
      <c r="F121" s="87">
        <f>L!G18</f>
        <v>5</v>
      </c>
      <c r="G121" s="86">
        <f>SUM(E121:F121)</f>
        <v>38.53</v>
      </c>
      <c r="H121" s="86"/>
      <c r="I121" s="86">
        <f>L!I18</f>
        <v>34.37</v>
      </c>
      <c r="J121" s="87">
        <f>L!K18</f>
        <v>5</v>
      </c>
      <c r="K121" s="86">
        <f>SUM(I121,J121)</f>
        <v>39.37</v>
      </c>
      <c r="L121" s="86"/>
      <c r="M121" s="86"/>
      <c r="N121" s="85"/>
      <c r="O121" s="85"/>
      <c r="P121" s="85"/>
      <c r="Q121" s="86"/>
      <c r="R121" s="86"/>
      <c r="S121" s="85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</row>
    <row r="122" spans="2:59" s="16" customFormat="1" ht="12.75" hidden="1" outlineLevel="1">
      <c r="B122" s="15">
        <v>4012</v>
      </c>
      <c r="C122" s="16" t="s">
        <v>167</v>
      </c>
      <c r="D122" s="16" t="s">
        <v>168</v>
      </c>
      <c r="E122" s="28">
        <f>S!E14</f>
        <v>43.82</v>
      </c>
      <c r="F122" s="46">
        <f>S!G14</f>
        <v>0</v>
      </c>
      <c r="G122" s="28">
        <f>SUM(E122:F122)</f>
        <v>43.82</v>
      </c>
      <c r="H122" s="28"/>
      <c r="I122" s="28">
        <f>S!I14</f>
        <v>42.21</v>
      </c>
      <c r="J122" s="46">
        <f>S!K14</f>
        <v>0</v>
      </c>
      <c r="K122" s="74">
        <f>SUM(I122,J122)</f>
        <v>42.21</v>
      </c>
      <c r="L122" s="28"/>
      <c r="M122" s="28"/>
      <c r="Q122" s="28"/>
      <c r="R122" s="2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1:19" ht="12.75" collapsed="1">
      <c r="A123" s="39" t="s">
        <v>174</v>
      </c>
      <c r="B123" s="21"/>
      <c r="C123" s="20"/>
      <c r="D123" s="20"/>
      <c r="E123" s="26"/>
      <c r="F123" s="42"/>
      <c r="G123" s="26"/>
      <c r="H123" s="26">
        <f>SUM(G124:G126)</f>
        <v>202.84</v>
      </c>
      <c r="I123" s="26"/>
      <c r="J123" s="42"/>
      <c r="K123" s="26"/>
      <c r="L123" s="26">
        <f>SUM(K124,K125,K126)</f>
        <v>170.24</v>
      </c>
      <c r="M123" s="26">
        <f>SUM(H123,L123)</f>
        <v>373.08000000000004</v>
      </c>
      <c r="N123" s="51">
        <v>31</v>
      </c>
      <c r="O123" s="26"/>
      <c r="P123" s="42"/>
      <c r="Q123" s="26">
        <f>SUM(O123,P124,P125,P126)</f>
        <v>0</v>
      </c>
      <c r="R123" s="26">
        <f>SUM(M123,Q123)</f>
        <v>373.08000000000004</v>
      </c>
      <c r="S123" s="42"/>
    </row>
    <row r="124" spans="1:19" ht="12.75" hidden="1" outlineLevel="1">
      <c r="A124" s="66"/>
      <c r="B124" s="12">
        <v>5530</v>
      </c>
      <c r="C124" s="67" t="s">
        <v>45</v>
      </c>
      <c r="D124" s="67" t="s">
        <v>250</v>
      </c>
      <c r="E124" s="27">
        <f>М!E32</f>
        <v>0</v>
      </c>
      <c r="F124" s="45">
        <f>М!G32</f>
        <v>120</v>
      </c>
      <c r="G124" s="27">
        <f>SUM(E124:F124)</f>
        <v>120</v>
      </c>
      <c r="H124" s="27"/>
      <c r="I124" s="27">
        <f>М!I32</f>
        <v>0</v>
      </c>
      <c r="J124" s="45">
        <f>М!K32</f>
        <v>100</v>
      </c>
      <c r="K124" s="68">
        <f>SUM(I124,J124)</f>
        <v>100</v>
      </c>
      <c r="L124" s="68"/>
      <c r="M124" s="68"/>
      <c r="N124" s="69"/>
      <c r="O124" s="68"/>
      <c r="P124" s="70"/>
      <c r="Q124" s="68"/>
      <c r="R124" s="68"/>
      <c r="S124" s="45"/>
    </row>
    <row r="125" spans="1:19" ht="12.75" hidden="1" outlineLevel="1">
      <c r="A125" s="71"/>
      <c r="B125" s="72">
        <v>4016</v>
      </c>
      <c r="C125" s="16" t="s">
        <v>10</v>
      </c>
      <c r="D125" s="16" t="s">
        <v>78</v>
      </c>
      <c r="E125" s="74">
        <f>S!E18</f>
        <v>40.5</v>
      </c>
      <c r="F125" s="75">
        <f>S!G18</f>
        <v>0</v>
      </c>
      <c r="G125" s="74">
        <f>SUM(E125:F125)</f>
        <v>40.5</v>
      </c>
      <c r="H125" s="74"/>
      <c r="I125" s="74">
        <f>S!I18</f>
        <v>36.34</v>
      </c>
      <c r="J125" s="75">
        <f>S!K18</f>
        <v>0</v>
      </c>
      <c r="K125" s="74">
        <f>SUM(I125,J125)</f>
        <v>36.34</v>
      </c>
      <c r="L125" s="74"/>
      <c r="M125" s="74"/>
      <c r="N125" s="76"/>
      <c r="O125" s="74"/>
      <c r="P125" s="75"/>
      <c r="Q125" s="74"/>
      <c r="R125" s="74"/>
      <c r="S125" s="75"/>
    </row>
    <row r="126" spans="1:19" ht="12.75" hidden="1" outlineLevel="1">
      <c r="A126" s="71"/>
      <c r="B126" s="72">
        <v>4031</v>
      </c>
      <c r="C126" s="16" t="s">
        <v>251</v>
      </c>
      <c r="D126" s="16" t="s">
        <v>252</v>
      </c>
      <c r="E126" s="74">
        <f>S!E32</f>
        <v>37.34</v>
      </c>
      <c r="F126" s="75">
        <f>S!G32</f>
        <v>5</v>
      </c>
      <c r="G126" s="74">
        <f>SUM(E126:F126)</f>
        <v>42.34</v>
      </c>
      <c r="H126" s="74"/>
      <c r="I126" s="74">
        <f>S!I32</f>
        <v>33.9</v>
      </c>
      <c r="J126" s="75">
        <f>S!K32</f>
        <v>0</v>
      </c>
      <c r="K126" s="74">
        <f>SUM(I126,J126)</f>
        <v>33.9</v>
      </c>
      <c r="L126" s="74"/>
      <c r="M126" s="74"/>
      <c r="N126" s="76"/>
      <c r="O126" s="74"/>
      <c r="P126" s="75"/>
      <c r="Q126" s="74"/>
      <c r="R126" s="74"/>
      <c r="S126" s="75"/>
    </row>
    <row r="127" spans="1:19" ht="12.75" collapsed="1">
      <c r="A127" s="64" t="s">
        <v>281</v>
      </c>
      <c r="B127" s="21"/>
      <c r="C127" s="20"/>
      <c r="D127" s="20"/>
      <c r="E127" s="26"/>
      <c r="F127" s="42"/>
      <c r="G127" s="26"/>
      <c r="H127" s="26">
        <f>SUM(G128:G130)</f>
        <v>143.65</v>
      </c>
      <c r="I127" s="26"/>
      <c r="J127" s="42"/>
      <c r="K127" s="26"/>
      <c r="L127" s="26">
        <f>SUM(K128,K129,K130)</f>
        <v>239.15</v>
      </c>
      <c r="M127" s="26">
        <f>SUM(H127,L127)</f>
        <v>382.8</v>
      </c>
      <c r="N127" s="51">
        <v>32</v>
      </c>
      <c r="O127" s="26"/>
      <c r="P127" s="42"/>
      <c r="Q127" s="26">
        <f>SUM(O127,P128,P129,P130)</f>
        <v>0</v>
      </c>
      <c r="R127" s="26">
        <f>SUM(M127,Q127)</f>
        <v>382.8</v>
      </c>
      <c r="S127" s="42"/>
    </row>
    <row r="128" spans="1:19" ht="12.75" hidden="1" outlineLevel="1">
      <c r="A128" s="8"/>
      <c r="B128" s="13">
        <v>6525</v>
      </c>
      <c r="C128" s="9" t="s">
        <v>120</v>
      </c>
      <c r="D128" s="9" t="s">
        <v>283</v>
      </c>
      <c r="E128" s="30">
        <f>L!E25</f>
        <v>33.59</v>
      </c>
      <c r="F128" s="44">
        <f>L!G25</f>
        <v>10</v>
      </c>
      <c r="G128" s="30">
        <f>SUM(E128:F128)</f>
        <v>43.59</v>
      </c>
      <c r="H128" s="30"/>
      <c r="I128" s="30">
        <f>L!I25</f>
        <v>0</v>
      </c>
      <c r="J128" s="44">
        <f>L!K25</f>
        <v>100</v>
      </c>
      <c r="K128" s="30">
        <f>SUM(I128,J128)</f>
        <v>100</v>
      </c>
      <c r="L128" s="30"/>
      <c r="M128" s="30"/>
      <c r="N128" s="55"/>
      <c r="O128" s="30"/>
      <c r="P128" s="44"/>
      <c r="Q128" s="30"/>
      <c r="R128" s="30"/>
      <c r="S128" s="44"/>
    </row>
    <row r="129" spans="1:19" ht="12.75" hidden="1" outlineLevel="1">
      <c r="A129" s="8"/>
      <c r="B129" s="13">
        <v>6527</v>
      </c>
      <c r="C129" s="22" t="s">
        <v>4</v>
      </c>
      <c r="D129" s="22" t="s">
        <v>5</v>
      </c>
      <c r="E129" s="30">
        <f>L!E27</f>
        <v>44.81</v>
      </c>
      <c r="F129" s="44">
        <f>L!G27</f>
        <v>20</v>
      </c>
      <c r="G129" s="30">
        <f>SUM(E129:F129)</f>
        <v>64.81</v>
      </c>
      <c r="H129" s="30"/>
      <c r="I129" s="30">
        <f>L!I27</f>
        <v>34.15</v>
      </c>
      <c r="J129" s="44">
        <f>L!K27</f>
        <v>5</v>
      </c>
      <c r="K129" s="30">
        <f>SUM(I129,J129)</f>
        <v>39.15</v>
      </c>
      <c r="L129" s="86"/>
      <c r="M129" s="86"/>
      <c r="N129" s="92"/>
      <c r="O129" s="86"/>
      <c r="P129" s="87"/>
      <c r="Q129" s="86"/>
      <c r="R129" s="86"/>
      <c r="S129" s="44"/>
    </row>
    <row r="130" spans="1:19" ht="12.75" hidden="1" outlineLevel="1">
      <c r="A130" s="14"/>
      <c r="B130" s="15">
        <v>4001</v>
      </c>
      <c r="C130" s="16" t="s">
        <v>6</v>
      </c>
      <c r="D130" s="16" t="s">
        <v>282</v>
      </c>
      <c r="E130" s="28">
        <f>S!E4</f>
        <v>30.25</v>
      </c>
      <c r="F130" s="46">
        <f>S!G4</f>
        <v>5</v>
      </c>
      <c r="G130" s="28">
        <f>SUM(E130:F130)</f>
        <v>35.25</v>
      </c>
      <c r="H130" s="28"/>
      <c r="I130" s="28">
        <f>S!I4</f>
        <v>0</v>
      </c>
      <c r="J130" s="46">
        <f>S!K4</f>
        <v>100</v>
      </c>
      <c r="K130" s="74">
        <f>SUM(I130,J130)</f>
        <v>100</v>
      </c>
      <c r="L130" s="28"/>
      <c r="M130" s="28"/>
      <c r="N130" s="54"/>
      <c r="O130" s="28"/>
      <c r="P130" s="46"/>
      <c r="Q130" s="28"/>
      <c r="R130" s="28"/>
      <c r="S130" s="46"/>
    </row>
    <row r="131" spans="1:19" ht="12.75" collapsed="1">
      <c r="A131" s="3" t="s">
        <v>270</v>
      </c>
      <c r="B131" s="4"/>
      <c r="E131" s="5"/>
      <c r="F131" s="32"/>
      <c r="G131" s="26"/>
      <c r="H131" s="26">
        <f>SUM(G132:G134)</f>
        <v>218.56</v>
      </c>
      <c r="I131" s="26"/>
      <c r="J131" s="42"/>
      <c r="K131" s="26"/>
      <c r="L131" s="26">
        <f>SUM(K132,K133,K134)</f>
        <v>183.28</v>
      </c>
      <c r="M131" s="26">
        <f>SUM(H131,L131)</f>
        <v>401.84000000000003</v>
      </c>
      <c r="N131" s="32">
        <v>33</v>
      </c>
      <c r="O131" s="26"/>
      <c r="P131" s="42"/>
      <c r="Q131" s="26">
        <f>SUM(O131,P132,P133,P134)</f>
        <v>0</v>
      </c>
      <c r="R131" s="26">
        <f>SUM(M131,Q131)</f>
        <v>401.84000000000003</v>
      </c>
      <c r="S131" s="42"/>
    </row>
    <row r="132" spans="1:19" ht="12.75" hidden="1" outlineLevel="1">
      <c r="A132" s="23"/>
      <c r="B132" s="12">
        <v>5503</v>
      </c>
      <c r="C132" s="11" t="s">
        <v>140</v>
      </c>
      <c r="D132" s="11" t="s">
        <v>141</v>
      </c>
      <c r="E132" s="68">
        <f>М!E6</f>
        <v>41.12</v>
      </c>
      <c r="F132" s="70">
        <f>М!G6</f>
        <v>15</v>
      </c>
      <c r="G132" s="68">
        <f>SUM(E132:F132)</f>
        <v>56.12</v>
      </c>
      <c r="H132" s="68"/>
      <c r="I132" s="68">
        <f>М!I6</f>
        <v>35.53</v>
      </c>
      <c r="J132" s="70">
        <f>М!K6</f>
        <v>0</v>
      </c>
      <c r="K132" s="68">
        <f>SUM(I132,J132)</f>
        <v>35.53</v>
      </c>
      <c r="L132" s="68"/>
      <c r="M132" s="68"/>
      <c r="N132" s="70"/>
      <c r="O132" s="68"/>
      <c r="P132" s="70"/>
      <c r="Q132" s="68"/>
      <c r="R132" s="68"/>
      <c r="S132" s="45"/>
    </row>
    <row r="133" spans="1:19" ht="12.75" hidden="1" outlineLevel="1">
      <c r="A133" s="77"/>
      <c r="B133" s="79">
        <v>3011</v>
      </c>
      <c r="C133" s="78" t="s">
        <v>171</v>
      </c>
      <c r="D133" s="78" t="s">
        <v>232</v>
      </c>
      <c r="E133" s="80">
        <f>T!E12</f>
        <v>0</v>
      </c>
      <c r="F133" s="81">
        <f>T!G12</f>
        <v>120</v>
      </c>
      <c r="G133" s="80">
        <f>SUM(E133:F133)</f>
        <v>120</v>
      </c>
      <c r="H133" s="80"/>
      <c r="I133" s="80">
        <f>T!I12</f>
        <v>0</v>
      </c>
      <c r="J133" s="81">
        <f>T!K12</f>
        <v>100</v>
      </c>
      <c r="K133" s="80">
        <f>SUM(I133,J133)</f>
        <v>100</v>
      </c>
      <c r="L133" s="80"/>
      <c r="M133" s="80"/>
      <c r="N133" s="81"/>
      <c r="O133" s="80"/>
      <c r="P133" s="81"/>
      <c r="Q133" s="80"/>
      <c r="R133" s="80"/>
      <c r="S133" s="81"/>
    </row>
    <row r="134" spans="1:19" ht="12.75" hidden="1" outlineLevel="1">
      <c r="A134" s="77"/>
      <c r="B134" s="79">
        <v>3013</v>
      </c>
      <c r="C134" s="78" t="s">
        <v>271</v>
      </c>
      <c r="D134" s="78" t="s">
        <v>272</v>
      </c>
      <c r="E134" s="80">
        <f>T!E14</f>
        <v>37.44</v>
      </c>
      <c r="F134" s="81">
        <f>T!G14</f>
        <v>5</v>
      </c>
      <c r="G134" s="80">
        <f>SUM(E134:F134)</f>
        <v>42.44</v>
      </c>
      <c r="H134" s="80"/>
      <c r="I134" s="80">
        <f>T!I14</f>
        <v>42.75</v>
      </c>
      <c r="J134" s="81">
        <f>T!K14</f>
        <v>5</v>
      </c>
      <c r="K134" s="80">
        <f>SUM(I134,J134)</f>
        <v>47.75</v>
      </c>
      <c r="L134" s="80"/>
      <c r="M134" s="80"/>
      <c r="N134" s="81"/>
      <c r="O134" s="80"/>
      <c r="P134" s="81"/>
      <c r="Q134" s="80"/>
      <c r="R134" s="80"/>
      <c r="S134" s="81"/>
    </row>
    <row r="135" spans="1:19" ht="12.75" collapsed="1">
      <c r="A135" s="62" t="s">
        <v>211</v>
      </c>
      <c r="B135" s="21"/>
      <c r="C135" s="20"/>
      <c r="D135" s="20"/>
      <c r="E135" s="26"/>
      <c r="F135" s="42"/>
      <c r="G135" s="26"/>
      <c r="H135" s="26">
        <f>SUM(G136:G138)</f>
        <v>276.15999999999997</v>
      </c>
      <c r="I135" s="26"/>
      <c r="J135" s="42"/>
      <c r="K135" s="26"/>
      <c r="L135" s="26">
        <f>SUM(K136,K137,K138)</f>
        <v>166.57</v>
      </c>
      <c r="M135" s="26">
        <f>SUM(H135,L135)</f>
        <v>442.72999999999996</v>
      </c>
      <c r="N135" s="42">
        <v>34</v>
      </c>
      <c r="O135" s="26"/>
      <c r="P135" s="42"/>
      <c r="Q135" s="26">
        <f>SUM(O135,P136,P137,P138)</f>
        <v>0</v>
      </c>
      <c r="R135" s="26">
        <f>SUM(M135,Q135)</f>
        <v>442.72999999999996</v>
      </c>
      <c r="S135" s="42"/>
    </row>
    <row r="136" spans="1:19" ht="12.75" hidden="1" outlineLevel="1">
      <c r="A136" s="23"/>
      <c r="B136" s="12">
        <v>5525</v>
      </c>
      <c r="C136" s="23" t="s">
        <v>28</v>
      </c>
      <c r="D136" s="23" t="s">
        <v>293</v>
      </c>
      <c r="E136" s="27">
        <f>М!E27</f>
        <v>0</v>
      </c>
      <c r="F136" s="45">
        <f>М!G27</f>
        <v>120</v>
      </c>
      <c r="G136" s="27">
        <f>SUM(E136:F136)</f>
        <v>120</v>
      </c>
      <c r="H136" s="27"/>
      <c r="I136" s="27">
        <f>М!I27</f>
        <v>29.6</v>
      </c>
      <c r="J136" s="45">
        <f>М!K27</f>
        <v>0</v>
      </c>
      <c r="K136" s="68">
        <f>SUM(I136,J136)</f>
        <v>29.6</v>
      </c>
      <c r="L136" s="68"/>
      <c r="M136" s="68"/>
      <c r="N136" s="70"/>
      <c r="O136" s="68"/>
      <c r="P136" s="70"/>
      <c r="Q136" s="68"/>
      <c r="R136" s="68"/>
      <c r="S136" s="45"/>
    </row>
    <row r="137" spans="1:19" ht="12.75" hidden="1" outlineLevel="1">
      <c r="A137" s="24"/>
      <c r="B137" s="15">
        <v>4035</v>
      </c>
      <c r="C137" s="24" t="s">
        <v>30</v>
      </c>
      <c r="D137" s="24" t="s">
        <v>125</v>
      </c>
      <c r="E137" s="28">
        <f>S!E36</f>
        <v>36.16</v>
      </c>
      <c r="F137" s="46">
        <f>S!G36</f>
        <v>0</v>
      </c>
      <c r="G137" s="28">
        <f>SUM(E137:F137)</f>
        <v>36.16</v>
      </c>
      <c r="H137" s="28"/>
      <c r="I137" s="28">
        <f>S!I36</f>
        <v>36.97</v>
      </c>
      <c r="J137" s="46">
        <f>S!K36</f>
        <v>0</v>
      </c>
      <c r="K137" s="74">
        <f>SUM(I137,J137)</f>
        <v>36.97</v>
      </c>
      <c r="L137" s="28"/>
      <c r="M137" s="28"/>
      <c r="N137" s="46"/>
      <c r="O137" s="28"/>
      <c r="P137" s="46"/>
      <c r="Q137" s="28"/>
      <c r="R137" s="28"/>
      <c r="S137" s="46"/>
    </row>
    <row r="138" spans="1:19" ht="12.75" hidden="1" outlineLevel="1">
      <c r="A138" s="24"/>
      <c r="B138" s="15">
        <v>4042</v>
      </c>
      <c r="C138" s="24" t="s">
        <v>128</v>
      </c>
      <c r="D138" s="24" t="s">
        <v>25</v>
      </c>
      <c r="E138" s="28">
        <f>S!E43</f>
        <v>0</v>
      </c>
      <c r="F138" s="46">
        <f>S!G43</f>
        <v>120</v>
      </c>
      <c r="G138" s="28">
        <f>SUM(E138:F138)</f>
        <v>120</v>
      </c>
      <c r="H138" s="28"/>
      <c r="I138" s="28">
        <f>S!I43</f>
        <v>0</v>
      </c>
      <c r="J138" s="46">
        <f>S!K43</f>
        <v>100</v>
      </c>
      <c r="K138" s="74">
        <f>SUM(I138,J138)</f>
        <v>100</v>
      </c>
      <c r="L138" s="28"/>
      <c r="M138" s="28"/>
      <c r="N138" s="46"/>
      <c r="O138" s="28"/>
      <c r="P138" s="46"/>
      <c r="Q138" s="28"/>
      <c r="R138" s="28"/>
      <c r="S138" s="46"/>
    </row>
    <row r="139" spans="1:19" ht="12.75" collapsed="1">
      <c r="A139" s="62" t="s">
        <v>181</v>
      </c>
      <c r="B139" s="21"/>
      <c r="C139" s="20"/>
      <c r="D139" s="20"/>
      <c r="E139" s="26"/>
      <c r="F139" s="42"/>
      <c r="G139" s="26"/>
      <c r="H139" s="26">
        <f>SUM(G140:G142)</f>
        <v>236.15</v>
      </c>
      <c r="I139" s="26"/>
      <c r="J139" s="42"/>
      <c r="K139" s="26"/>
      <c r="L139" s="26">
        <f>SUM(K140,K141,K142)</f>
        <v>261.58</v>
      </c>
      <c r="M139" s="26">
        <f>SUM(H139,L139)</f>
        <v>497.73</v>
      </c>
      <c r="N139" s="51">
        <v>35</v>
      </c>
      <c r="O139" s="26"/>
      <c r="P139" s="42"/>
      <c r="Q139" s="26">
        <f>SUM(O139,P140,P141,P142)</f>
        <v>0</v>
      </c>
      <c r="R139" s="26">
        <f>SUM(M139,Q139)</f>
        <v>497.73</v>
      </c>
      <c r="S139" s="51"/>
    </row>
    <row r="140" spans="1:19" ht="12.75" hidden="1" outlineLevel="1">
      <c r="A140" s="91"/>
      <c r="B140" s="88">
        <v>5518</v>
      </c>
      <c r="C140" s="67" t="s">
        <v>260</v>
      </c>
      <c r="D140" s="67" t="s">
        <v>261</v>
      </c>
      <c r="E140" s="68">
        <f>М!E20</f>
        <v>37.59</v>
      </c>
      <c r="F140" s="70">
        <f>М!G20</f>
        <v>30</v>
      </c>
      <c r="G140" s="68">
        <f>SUM(E140:F140)</f>
        <v>67.59</v>
      </c>
      <c r="H140" s="68"/>
      <c r="I140" s="68">
        <f>М!I20</f>
        <v>41.58</v>
      </c>
      <c r="J140" s="70">
        <f>М!K20</f>
        <v>20</v>
      </c>
      <c r="K140" s="68">
        <f>SUM(I140,J140)</f>
        <v>61.58</v>
      </c>
      <c r="L140" s="68"/>
      <c r="M140" s="68"/>
      <c r="N140" s="69"/>
      <c r="O140" s="68"/>
      <c r="P140" s="70"/>
      <c r="Q140" s="68"/>
      <c r="R140" s="68"/>
      <c r="S140" s="70"/>
    </row>
    <row r="141" spans="1:19" ht="12.75" hidden="1" outlineLevel="1">
      <c r="A141" s="91"/>
      <c r="B141" s="88">
        <v>5522</v>
      </c>
      <c r="C141" s="67" t="s">
        <v>167</v>
      </c>
      <c r="D141" s="67" t="s">
        <v>262</v>
      </c>
      <c r="E141" s="68">
        <f>М!E24</f>
        <v>0</v>
      </c>
      <c r="F141" s="70">
        <f>М!G24</f>
        <v>120</v>
      </c>
      <c r="G141" s="68">
        <f>SUM(E141:F141)</f>
        <v>120</v>
      </c>
      <c r="H141" s="68"/>
      <c r="I141" s="68">
        <f>М!I24</f>
        <v>0</v>
      </c>
      <c r="J141" s="70">
        <f>М!K24</f>
        <v>100</v>
      </c>
      <c r="K141" s="68">
        <f>SUM(I141,J141)</f>
        <v>100</v>
      </c>
      <c r="L141" s="68"/>
      <c r="M141" s="68"/>
      <c r="N141" s="69"/>
      <c r="O141" s="68"/>
      <c r="P141" s="70"/>
      <c r="Q141" s="68"/>
      <c r="R141" s="68"/>
      <c r="S141" s="70"/>
    </row>
    <row r="142" spans="1:19" ht="12.75" hidden="1" outlineLevel="1">
      <c r="A142" s="77"/>
      <c r="B142" s="79">
        <v>3019</v>
      </c>
      <c r="C142" s="78" t="s">
        <v>53</v>
      </c>
      <c r="D142" s="78" t="s">
        <v>263</v>
      </c>
      <c r="E142" s="80">
        <f>T!E20</f>
        <v>48.56</v>
      </c>
      <c r="F142" s="81">
        <f>T!G20</f>
        <v>0</v>
      </c>
      <c r="G142" s="80">
        <f>SUM(E142:F142)</f>
        <v>48.56</v>
      </c>
      <c r="H142" s="80"/>
      <c r="I142" s="80">
        <f>T!I20</f>
        <v>0</v>
      </c>
      <c r="J142" s="81">
        <f>T!K20</f>
        <v>100</v>
      </c>
      <c r="K142" s="80">
        <f>SUM(I142,J142)</f>
        <v>100</v>
      </c>
      <c r="L142" s="80"/>
      <c r="M142" s="80"/>
      <c r="N142" s="93"/>
      <c r="O142" s="80"/>
      <c r="P142" s="81"/>
      <c r="Q142" s="80"/>
      <c r="R142" s="80"/>
      <c r="S142" s="81"/>
    </row>
    <row r="143" spans="1:19" ht="12.75" collapsed="1">
      <c r="A143" s="39" t="s">
        <v>233</v>
      </c>
      <c r="B143" s="21"/>
      <c r="C143" s="20"/>
      <c r="D143" s="20"/>
      <c r="E143" s="26"/>
      <c r="F143" s="42"/>
      <c r="G143" s="26"/>
      <c r="H143" s="26">
        <f>SUM(G144:G146)</f>
        <v>360</v>
      </c>
      <c r="I143" s="26"/>
      <c r="J143" s="42"/>
      <c r="K143" s="26"/>
      <c r="L143" s="26">
        <f>SUM(K144,K145,K146)</f>
        <v>196.3</v>
      </c>
      <c r="M143" s="26">
        <f>SUM(H143,L143)</f>
        <v>556.3</v>
      </c>
      <c r="N143" s="42">
        <v>36</v>
      </c>
      <c r="O143" s="26"/>
      <c r="P143" s="42"/>
      <c r="Q143" s="26">
        <f>SUM(O143,P144,P145,P146)</f>
        <v>0</v>
      </c>
      <c r="R143" s="26">
        <f>SUM(M143,Q143)</f>
        <v>556.3</v>
      </c>
      <c r="S143" s="42"/>
    </row>
    <row r="144" spans="1:19" ht="12.75" hidden="1" outlineLevel="1">
      <c r="A144" s="89"/>
      <c r="B144" s="84">
        <v>6502</v>
      </c>
      <c r="C144" s="85" t="s">
        <v>10</v>
      </c>
      <c r="D144" s="85" t="s">
        <v>234</v>
      </c>
      <c r="E144" s="86">
        <f>L!E5</f>
        <v>0</v>
      </c>
      <c r="F144" s="87">
        <f>L!G5</f>
        <v>120</v>
      </c>
      <c r="G144" s="86">
        <f>SUM(E144:F144)</f>
        <v>120</v>
      </c>
      <c r="H144" s="86"/>
      <c r="I144" s="86">
        <f>L!I5</f>
        <v>0</v>
      </c>
      <c r="J144" s="87">
        <f>L!K5</f>
        <v>100</v>
      </c>
      <c r="K144" s="86">
        <f>SUM(I144,J144)</f>
        <v>100</v>
      </c>
      <c r="L144" s="86"/>
      <c r="M144" s="86"/>
      <c r="N144" s="87"/>
      <c r="O144" s="86"/>
      <c r="P144" s="87"/>
      <c r="Q144" s="86"/>
      <c r="R144" s="86"/>
      <c r="S144" s="87"/>
    </row>
    <row r="145" spans="1:19" ht="12.75" hidden="1" outlineLevel="1">
      <c r="A145" s="89"/>
      <c r="B145" s="84">
        <v>6532</v>
      </c>
      <c r="C145" s="85" t="s">
        <v>17</v>
      </c>
      <c r="D145" s="85" t="s">
        <v>43</v>
      </c>
      <c r="E145" s="86">
        <f>L!E31</f>
        <v>0</v>
      </c>
      <c r="F145" s="87">
        <f>L!G31</f>
        <v>120</v>
      </c>
      <c r="G145" s="86">
        <f>SUM(E145:F145)</f>
        <v>120</v>
      </c>
      <c r="H145" s="86"/>
      <c r="I145" s="86">
        <f>L!I31</f>
        <v>33.05</v>
      </c>
      <c r="J145" s="87">
        <f>L!K31</f>
        <v>20</v>
      </c>
      <c r="K145" s="86">
        <f>SUM(I145,J145)</f>
        <v>53.05</v>
      </c>
      <c r="L145" s="86"/>
      <c r="M145" s="86"/>
      <c r="N145" s="87"/>
      <c r="O145" s="86"/>
      <c r="P145" s="87"/>
      <c r="Q145" s="86"/>
      <c r="R145" s="86"/>
      <c r="S145" s="87"/>
    </row>
    <row r="146" spans="1:19" ht="12.75" hidden="1" outlineLevel="1">
      <c r="A146" s="90"/>
      <c r="B146" s="79">
        <v>3001</v>
      </c>
      <c r="C146" s="78" t="s">
        <v>235</v>
      </c>
      <c r="D146" s="78" t="s">
        <v>236</v>
      </c>
      <c r="E146" s="80">
        <f>T!E4</f>
        <v>0</v>
      </c>
      <c r="F146" s="81">
        <f>T!G4</f>
        <v>120</v>
      </c>
      <c r="G146" s="80">
        <f>SUM(E146:F146)</f>
        <v>120</v>
      </c>
      <c r="H146" s="80"/>
      <c r="I146" s="80">
        <f>T!I4</f>
        <v>38.25</v>
      </c>
      <c r="J146" s="81">
        <f>T!K4</f>
        <v>5</v>
      </c>
      <c r="K146" s="80">
        <f>SUM(I146,J146)</f>
        <v>43.25</v>
      </c>
      <c r="L146" s="80"/>
      <c r="M146" s="80"/>
      <c r="N146" s="81"/>
      <c r="O146" s="80"/>
      <c r="P146" s="81"/>
      <c r="Q146" s="80"/>
      <c r="R146" s="80"/>
      <c r="S146" s="81"/>
    </row>
    <row r="147" spans="1:19" ht="12.75" collapsed="1">
      <c r="A147" s="3"/>
      <c r="B147" s="4"/>
      <c r="E147" s="5"/>
      <c r="F147" s="32"/>
      <c r="G147" s="26"/>
      <c r="H147" s="26">
        <f>SUM(G148:G150)</f>
        <v>0</v>
      </c>
      <c r="I147" s="26"/>
      <c r="J147" s="42"/>
      <c r="K147" s="26"/>
      <c r="L147" s="26">
        <f>SUM(K148,K149,K150)</f>
        <v>0</v>
      </c>
      <c r="M147" s="26">
        <f>SUM(H147,L147)</f>
        <v>0</v>
      </c>
      <c r="N147" s="32"/>
      <c r="O147" s="26"/>
      <c r="P147" s="42"/>
      <c r="Q147" s="26">
        <f>SUM(O147,P148,P149,P150)</f>
        <v>0</v>
      </c>
      <c r="R147" s="26">
        <f>SUM(M147,Q147)</f>
        <v>0</v>
      </c>
      <c r="S147" s="42"/>
    </row>
    <row r="148" spans="1:19" ht="12.75" hidden="1" outlineLevel="1">
      <c r="A148" s="22"/>
      <c r="B148" s="13">
        <v>6520</v>
      </c>
      <c r="C148" s="9" t="s">
        <v>286</v>
      </c>
      <c r="D148" s="9" t="s">
        <v>287</v>
      </c>
      <c r="E148" s="30"/>
      <c r="F148" s="44"/>
      <c r="G148" s="30">
        <f>SUM(E148:F148)</f>
        <v>0</v>
      </c>
      <c r="H148" s="30"/>
      <c r="I148" s="30"/>
      <c r="J148" s="44"/>
      <c r="K148" s="30">
        <f>SUM(I148,J148)</f>
        <v>0</v>
      </c>
      <c r="L148" s="30"/>
      <c r="M148" s="30"/>
      <c r="N148" s="44"/>
      <c r="O148" s="30"/>
      <c r="P148" s="44"/>
      <c r="Q148" s="30"/>
      <c r="R148" s="30"/>
      <c r="S148" s="44"/>
    </row>
    <row r="149" spans="1:19" ht="12.75" hidden="1" outlineLevel="1">
      <c r="A149" s="22"/>
      <c r="B149" s="13">
        <v>6529</v>
      </c>
      <c r="C149" s="9" t="s">
        <v>288</v>
      </c>
      <c r="D149" s="9" t="s">
        <v>289</v>
      </c>
      <c r="E149" s="30"/>
      <c r="F149" s="44"/>
      <c r="G149" s="30">
        <f>SUM(E149:F149)</f>
        <v>0</v>
      </c>
      <c r="H149" s="30"/>
      <c r="I149" s="30"/>
      <c r="J149" s="44"/>
      <c r="K149" s="30">
        <f>SUM(I149,J149)</f>
        <v>0</v>
      </c>
      <c r="L149" s="86"/>
      <c r="M149" s="86"/>
      <c r="N149" s="87"/>
      <c r="O149" s="86"/>
      <c r="P149" s="87"/>
      <c r="Q149" s="86"/>
      <c r="R149" s="86"/>
      <c r="S149" s="44"/>
    </row>
    <row r="150" spans="1:19" ht="12.75" hidden="1" outlineLevel="1">
      <c r="A150" s="82"/>
      <c r="B150" s="72">
        <v>4002</v>
      </c>
      <c r="C150" s="73" t="s">
        <v>285</v>
      </c>
      <c r="D150" s="73" t="s">
        <v>84</v>
      </c>
      <c r="E150" s="74"/>
      <c r="F150" s="75"/>
      <c r="G150" s="74">
        <f>SUM(E150:F150)</f>
        <v>0</v>
      </c>
      <c r="H150" s="74"/>
      <c r="I150" s="74"/>
      <c r="J150" s="75"/>
      <c r="K150" s="74">
        <f>SUM(I150,J150)</f>
        <v>0</v>
      </c>
      <c r="L150" s="74"/>
      <c r="M150" s="74"/>
      <c r="N150" s="75"/>
      <c r="O150" s="74"/>
      <c r="P150" s="75"/>
      <c r="Q150" s="74"/>
      <c r="R150" s="74"/>
      <c r="S150" s="75"/>
    </row>
    <row r="151" spans="1:19" ht="12.75" collapsed="1">
      <c r="A151" s="3"/>
      <c r="B151" s="4"/>
      <c r="E151" s="5"/>
      <c r="F151" s="32"/>
      <c r="G151" s="26"/>
      <c r="H151" s="26">
        <f>SUM(G152:G154)</f>
        <v>0</v>
      </c>
      <c r="I151" s="26"/>
      <c r="J151" s="42"/>
      <c r="K151" s="26"/>
      <c r="L151" s="26">
        <f>SUM(K152,K153,K154)</f>
        <v>0</v>
      </c>
      <c r="M151" s="26">
        <f>SUM(H151,L151)</f>
        <v>0</v>
      </c>
      <c r="N151" s="32"/>
      <c r="O151" s="26"/>
      <c r="P151" s="42"/>
      <c r="Q151" s="26">
        <f>SUM(O151,P152,P153,P154)</f>
        <v>0</v>
      </c>
      <c r="R151" s="26">
        <f>SUM(M151,Q151)</f>
        <v>0</v>
      </c>
      <c r="S151" s="42"/>
    </row>
    <row r="152" spans="1:19" ht="12.75" hidden="1" outlineLevel="1">
      <c r="A152" s="22"/>
      <c r="B152" s="13">
        <v>6514</v>
      </c>
      <c r="C152" s="9"/>
      <c r="D152" s="9"/>
      <c r="E152" s="30"/>
      <c r="F152" s="44"/>
      <c r="G152" s="30">
        <f>SUM(E152:F152)</f>
        <v>0</v>
      </c>
      <c r="H152" s="30"/>
      <c r="I152" s="30"/>
      <c r="J152" s="44"/>
      <c r="K152" s="30">
        <f>SUM(I152,J152)</f>
        <v>0</v>
      </c>
      <c r="L152" s="30"/>
      <c r="M152" s="30"/>
      <c r="N152" s="44"/>
      <c r="O152" s="30"/>
      <c r="P152" s="44"/>
      <c r="Q152" s="30"/>
      <c r="R152" s="30"/>
      <c r="S152" s="44"/>
    </row>
    <row r="153" spans="1:19" ht="12.75" hidden="1" outlineLevel="1">
      <c r="A153" s="83"/>
      <c r="B153" s="84">
        <v>6527</v>
      </c>
      <c r="C153" s="9"/>
      <c r="D153" s="9"/>
      <c r="E153" s="86"/>
      <c r="F153" s="87"/>
      <c r="G153" s="86">
        <f>SUM(E153:F153)</f>
        <v>0</v>
      </c>
      <c r="H153" s="86"/>
      <c r="I153" s="86"/>
      <c r="J153" s="87"/>
      <c r="K153" s="86">
        <f>SUM(I153,J153)</f>
        <v>0</v>
      </c>
      <c r="L153" s="86"/>
      <c r="M153" s="86"/>
      <c r="N153" s="87"/>
      <c r="O153" s="86"/>
      <c r="P153" s="87"/>
      <c r="Q153" s="86"/>
      <c r="R153" s="86"/>
      <c r="S153" s="87"/>
    </row>
    <row r="154" spans="1:19" ht="12.75" hidden="1" outlineLevel="1">
      <c r="A154" s="24"/>
      <c r="B154" s="15">
        <v>4028</v>
      </c>
      <c r="C154" s="19"/>
      <c r="D154" s="19"/>
      <c r="E154" s="28"/>
      <c r="F154" s="46"/>
      <c r="G154" s="28">
        <f>SUM(E154:F154)</f>
        <v>0</v>
      </c>
      <c r="H154" s="28"/>
      <c r="I154" s="28"/>
      <c r="J154" s="46"/>
      <c r="K154" s="74">
        <f>SUM(I154,J154)</f>
        <v>0</v>
      </c>
      <c r="L154" s="28"/>
      <c r="M154" s="28"/>
      <c r="N154" s="46"/>
      <c r="O154" s="28"/>
      <c r="P154" s="46"/>
      <c r="Q154" s="28"/>
      <c r="R154" s="28"/>
      <c r="S154" s="46"/>
    </row>
    <row r="155" spans="1:19" ht="12.75" collapsed="1">
      <c r="A155" s="3"/>
      <c r="B155" s="21"/>
      <c r="C155" s="20"/>
      <c r="D155" s="20"/>
      <c r="E155" s="26"/>
      <c r="F155" s="42"/>
      <c r="G155" s="26"/>
      <c r="H155" s="26">
        <f>SUM(G156:G158)</f>
        <v>0</v>
      </c>
      <c r="I155" s="26"/>
      <c r="J155" s="42"/>
      <c r="K155" s="26"/>
      <c r="L155" s="26">
        <f>SUM(K156,K157,K158)</f>
        <v>0</v>
      </c>
      <c r="M155" s="26">
        <f>SUM(H155,L155)</f>
        <v>0</v>
      </c>
      <c r="N155" s="42"/>
      <c r="O155" s="26"/>
      <c r="P155" s="42"/>
      <c r="Q155" s="26">
        <f>SUM(O155,P156,P157,P158)</f>
        <v>0</v>
      </c>
      <c r="R155" s="26">
        <f>SUM(M155,Q155)</f>
        <v>0</v>
      </c>
      <c r="S155" s="42"/>
    </row>
    <row r="156" spans="1:19" ht="12.75" hidden="1" outlineLevel="1">
      <c r="A156" s="10"/>
      <c r="B156" s="12">
        <v>5534</v>
      </c>
      <c r="C156" s="11"/>
      <c r="D156" s="11"/>
      <c r="E156" s="27"/>
      <c r="F156" s="45"/>
      <c r="G156" s="27">
        <f>SUM(E156:F156)</f>
        <v>0</v>
      </c>
      <c r="H156" s="27"/>
      <c r="I156" s="27"/>
      <c r="J156" s="45"/>
      <c r="K156" s="68">
        <f>SUM(I156,J156)</f>
        <v>0</v>
      </c>
      <c r="L156" s="68"/>
      <c r="M156" s="68"/>
      <c r="N156" s="70"/>
      <c r="O156" s="68"/>
      <c r="P156" s="70"/>
      <c r="Q156" s="68"/>
      <c r="R156" s="68"/>
      <c r="S156" s="45"/>
    </row>
    <row r="157" spans="1:19" ht="12.75" hidden="1" outlineLevel="1">
      <c r="A157" s="90"/>
      <c r="B157" s="79">
        <v>3001</v>
      </c>
      <c r="C157" s="16"/>
      <c r="D157" s="16"/>
      <c r="E157" s="80"/>
      <c r="F157" s="81"/>
      <c r="G157" s="80">
        <f>SUM(E157:F157)</f>
        <v>0</v>
      </c>
      <c r="H157" s="80"/>
      <c r="I157" s="80"/>
      <c r="J157" s="81"/>
      <c r="K157" s="80">
        <f>SUM(I157,J157)</f>
        <v>0</v>
      </c>
      <c r="L157" s="80"/>
      <c r="M157" s="80"/>
      <c r="N157" s="81"/>
      <c r="O157" s="80"/>
      <c r="P157" s="81"/>
      <c r="Q157" s="80"/>
      <c r="R157" s="80"/>
      <c r="S157" s="81"/>
    </row>
    <row r="158" spans="1:19" ht="12.75" hidden="1" outlineLevel="1">
      <c r="A158" s="90"/>
      <c r="B158" s="79">
        <v>3013</v>
      </c>
      <c r="C158" s="78"/>
      <c r="D158" s="78"/>
      <c r="E158" s="80"/>
      <c r="F158" s="81"/>
      <c r="G158" s="80">
        <f>SUM(E158:F158)</f>
        <v>0</v>
      </c>
      <c r="H158" s="80"/>
      <c r="I158" s="80"/>
      <c r="J158" s="81"/>
      <c r="K158" s="80">
        <f>SUM(I158,J158)</f>
        <v>0</v>
      </c>
      <c r="L158" s="80"/>
      <c r="M158" s="80"/>
      <c r="N158" s="81"/>
      <c r="O158" s="80"/>
      <c r="P158" s="81"/>
      <c r="Q158" s="80"/>
      <c r="R158" s="80"/>
      <c r="S158" s="81"/>
    </row>
    <row r="159" spans="1:19" ht="12.75" collapsed="1">
      <c r="A159" s="39"/>
      <c r="B159" s="21"/>
      <c r="C159" s="20"/>
      <c r="D159" s="20"/>
      <c r="E159" s="26"/>
      <c r="F159" s="42"/>
      <c r="G159" s="26"/>
      <c r="H159" s="26">
        <f>SUM(G160:G162)</f>
        <v>0</v>
      </c>
      <c r="I159" s="26"/>
      <c r="J159" s="42"/>
      <c r="K159" s="26"/>
      <c r="L159" s="26">
        <f>SUM(K160,K161,K162)</f>
        <v>0</v>
      </c>
      <c r="M159" s="26">
        <f>SUM(H159,L159)</f>
        <v>0</v>
      </c>
      <c r="N159" s="51"/>
      <c r="O159" s="26"/>
      <c r="P159" s="42"/>
      <c r="Q159" s="26">
        <f>SUM(O159,P160,P161,P162)</f>
        <v>0</v>
      </c>
      <c r="R159" s="26">
        <f>SUM(M159,Q159)</f>
        <v>0</v>
      </c>
      <c r="S159" s="42"/>
    </row>
    <row r="160" spans="1:19" ht="12.75" hidden="1" outlineLevel="1">
      <c r="A160" s="66"/>
      <c r="B160" s="88">
        <v>5533</v>
      </c>
      <c r="C160" s="9"/>
      <c r="D160" s="9"/>
      <c r="E160" s="68"/>
      <c r="F160" s="70"/>
      <c r="G160" s="68">
        <f>SUM(E160:F160)</f>
        <v>0</v>
      </c>
      <c r="H160" s="68"/>
      <c r="I160" s="68"/>
      <c r="J160" s="70"/>
      <c r="K160" s="68">
        <f>SUM(I160,J160)</f>
        <v>0</v>
      </c>
      <c r="L160" s="68"/>
      <c r="M160" s="68"/>
      <c r="N160" s="69"/>
      <c r="O160" s="68"/>
      <c r="P160" s="70"/>
      <c r="Q160" s="68"/>
      <c r="R160" s="68"/>
      <c r="S160" s="70"/>
    </row>
    <row r="161" spans="1:19" ht="12.75" hidden="1" outlineLevel="1">
      <c r="A161" s="66"/>
      <c r="B161" s="88">
        <v>5537</v>
      </c>
      <c r="C161" s="19"/>
      <c r="D161" s="19"/>
      <c r="E161" s="68"/>
      <c r="F161" s="70"/>
      <c r="G161" s="68">
        <f>SUM(E161:F161)</f>
        <v>0</v>
      </c>
      <c r="H161" s="68"/>
      <c r="I161" s="68"/>
      <c r="J161" s="70"/>
      <c r="K161" s="68">
        <f>SUM(I161,J161)</f>
        <v>0</v>
      </c>
      <c r="L161" s="68"/>
      <c r="M161" s="68"/>
      <c r="N161" s="69"/>
      <c r="O161" s="68"/>
      <c r="P161" s="70"/>
      <c r="Q161" s="68"/>
      <c r="R161" s="68"/>
      <c r="S161" s="70"/>
    </row>
    <row r="162" spans="1:19" ht="12.75" hidden="1" outlineLevel="1">
      <c r="A162" s="14"/>
      <c r="B162" s="15">
        <v>4021</v>
      </c>
      <c r="C162" s="19"/>
      <c r="D162" s="19"/>
      <c r="E162" s="28"/>
      <c r="F162" s="46"/>
      <c r="G162" s="28">
        <f>SUM(E162:F162)</f>
        <v>0</v>
      </c>
      <c r="H162" s="28"/>
      <c r="I162" s="28"/>
      <c r="J162" s="46"/>
      <c r="K162" s="74">
        <f>SUM(I162,J162)</f>
        <v>0</v>
      </c>
      <c r="L162" s="28"/>
      <c r="M162" s="28"/>
      <c r="N162" s="54"/>
      <c r="O162" s="28"/>
      <c r="P162" s="46"/>
      <c r="Q162" s="28"/>
      <c r="R162" s="28"/>
      <c r="S162" s="46"/>
    </row>
    <row r="163" spans="1:19" ht="12.75" collapsed="1">
      <c r="A163" s="62"/>
      <c r="B163" s="21"/>
      <c r="C163" s="20"/>
      <c r="D163" s="20"/>
      <c r="E163" s="26"/>
      <c r="F163" s="42"/>
      <c r="G163" s="26"/>
      <c r="H163" s="26">
        <f>SUM(G164:G166)</f>
        <v>0</v>
      </c>
      <c r="I163" s="26"/>
      <c r="J163" s="42"/>
      <c r="K163" s="26"/>
      <c r="L163" s="26">
        <f>SUM(K164,K165,K166)</f>
        <v>0</v>
      </c>
      <c r="M163" s="26">
        <f>SUM(H163,L163)</f>
        <v>0</v>
      </c>
      <c r="N163" s="51"/>
      <c r="O163" s="26"/>
      <c r="P163" s="42"/>
      <c r="Q163" s="26">
        <f>SUM(O163,P164,P165,P166)</f>
        <v>0</v>
      </c>
      <c r="R163" s="26">
        <f>SUM(M163,Q163)</f>
        <v>0</v>
      </c>
      <c r="S163" s="42"/>
    </row>
    <row r="164" spans="1:19" ht="12.75" hidden="1" outlineLevel="1">
      <c r="A164" s="83"/>
      <c r="B164" s="84">
        <v>6522</v>
      </c>
      <c r="C164" s="85"/>
      <c r="D164" s="85"/>
      <c r="E164" s="86"/>
      <c r="F164" s="87"/>
      <c r="G164" s="86">
        <f>SUM(E164:F164)</f>
        <v>0</v>
      </c>
      <c r="H164" s="86"/>
      <c r="I164" s="86"/>
      <c r="J164" s="87"/>
      <c r="K164" s="86">
        <f>SUM(I164,J164)</f>
        <v>0</v>
      </c>
      <c r="L164" s="86"/>
      <c r="M164" s="86"/>
      <c r="N164" s="87"/>
      <c r="O164" s="86"/>
      <c r="P164" s="87"/>
      <c r="Q164" s="86"/>
      <c r="R164" s="86"/>
      <c r="S164" s="87"/>
    </row>
    <row r="165" spans="1:19" ht="12.75" hidden="1" outlineLevel="1">
      <c r="A165" s="25"/>
      <c r="B165" s="18">
        <v>3006</v>
      </c>
      <c r="C165" s="16"/>
      <c r="D165" s="16"/>
      <c r="E165" s="29"/>
      <c r="F165" s="47"/>
      <c r="G165" s="29">
        <f>SUM(E165:F165)</f>
        <v>0</v>
      </c>
      <c r="H165" s="29"/>
      <c r="I165" s="29"/>
      <c r="J165" s="47"/>
      <c r="K165" s="80">
        <f>SUM(I165,J165)</f>
        <v>0</v>
      </c>
      <c r="L165" s="80"/>
      <c r="M165" s="80"/>
      <c r="N165" s="81"/>
      <c r="O165" s="80"/>
      <c r="P165" s="81"/>
      <c r="Q165" s="80"/>
      <c r="R165" s="80"/>
      <c r="S165" s="47"/>
    </row>
    <row r="166" spans="1:19" ht="12.75" hidden="1" outlineLevel="1">
      <c r="A166" s="25"/>
      <c r="B166" s="18">
        <v>3015</v>
      </c>
      <c r="C166" s="19"/>
      <c r="D166" s="19"/>
      <c r="E166" s="29"/>
      <c r="F166" s="47"/>
      <c r="G166" s="29">
        <f>SUM(E166:F166)</f>
        <v>0</v>
      </c>
      <c r="H166" s="29"/>
      <c r="I166" s="29"/>
      <c r="J166" s="47"/>
      <c r="K166" s="80">
        <f>SUM(I166,J166)</f>
        <v>0</v>
      </c>
      <c r="L166" s="80"/>
      <c r="M166" s="80"/>
      <c r="N166" s="81"/>
      <c r="O166" s="80"/>
      <c r="P166" s="81"/>
      <c r="Q166" s="80"/>
      <c r="R166" s="80"/>
      <c r="S166" s="47"/>
    </row>
    <row r="167" spans="1:19" ht="12.75" collapsed="1">
      <c r="A167" s="3"/>
      <c r="B167" s="21"/>
      <c r="C167" s="20"/>
      <c r="D167" s="20"/>
      <c r="E167" s="26"/>
      <c r="F167" s="42"/>
      <c r="G167" s="26"/>
      <c r="H167" s="26">
        <f>SUM(G168:G170)</f>
        <v>0</v>
      </c>
      <c r="I167" s="26"/>
      <c r="J167" s="42"/>
      <c r="K167" s="26"/>
      <c r="L167" s="26">
        <f>SUM(K168,K169,K170)</f>
        <v>0</v>
      </c>
      <c r="M167" s="26">
        <f>SUM(H167,L167)</f>
        <v>0</v>
      </c>
      <c r="N167" s="42"/>
      <c r="O167" s="26"/>
      <c r="P167" s="42"/>
      <c r="Q167" s="26">
        <f>SUM(O167,P168,P169,P170)</f>
        <v>0</v>
      </c>
      <c r="R167" s="26">
        <f>SUM(M167,Q167)</f>
        <v>0</v>
      </c>
      <c r="S167" s="42"/>
    </row>
    <row r="168" spans="1:19" ht="12.75" hidden="1" outlineLevel="1">
      <c r="A168" s="10"/>
      <c r="B168" s="12">
        <v>5515</v>
      </c>
      <c r="C168" s="11"/>
      <c r="D168" s="11"/>
      <c r="E168" s="27"/>
      <c r="F168" s="45"/>
      <c r="G168" s="27">
        <f>SUM(E168:F168)</f>
        <v>0</v>
      </c>
      <c r="H168" s="27"/>
      <c r="I168" s="27"/>
      <c r="J168" s="27"/>
      <c r="K168" s="68">
        <f>SUM(I168,J168)</f>
        <v>0</v>
      </c>
      <c r="L168" s="68"/>
      <c r="M168" s="68"/>
      <c r="N168" s="70"/>
      <c r="O168" s="68"/>
      <c r="P168" s="70"/>
      <c r="Q168" s="68"/>
      <c r="R168" s="68"/>
      <c r="S168" s="45"/>
    </row>
    <row r="169" spans="1:19" ht="12.75" hidden="1" outlineLevel="1">
      <c r="A169" s="10"/>
      <c r="B169" s="12">
        <v>5525</v>
      </c>
      <c r="C169" s="11"/>
      <c r="D169" s="11"/>
      <c r="E169" s="27"/>
      <c r="F169" s="45"/>
      <c r="G169" s="27">
        <f>SUM(E169:F169)</f>
        <v>0</v>
      </c>
      <c r="H169" s="27"/>
      <c r="I169" s="27"/>
      <c r="J169" s="27"/>
      <c r="K169" s="68">
        <f>SUM(I169,J169)</f>
        <v>0</v>
      </c>
      <c r="L169" s="68"/>
      <c r="M169" s="68"/>
      <c r="N169" s="70"/>
      <c r="O169" s="68"/>
      <c r="P169" s="70"/>
      <c r="Q169" s="68"/>
      <c r="R169" s="68"/>
      <c r="S169" s="45"/>
    </row>
    <row r="170" spans="1:19" ht="12.75" hidden="1" outlineLevel="1">
      <c r="A170" s="14"/>
      <c r="B170" s="15">
        <v>4022</v>
      </c>
      <c r="C170" s="16"/>
      <c r="D170" s="16"/>
      <c r="E170" s="28"/>
      <c r="F170" s="46"/>
      <c r="G170" s="28">
        <f>SUM(E170:F170)</f>
        <v>0</v>
      </c>
      <c r="H170" s="28"/>
      <c r="I170" s="28"/>
      <c r="J170" s="28"/>
      <c r="K170" s="74">
        <f>SUM(I170,J170)</f>
        <v>0</v>
      </c>
      <c r="L170" s="28"/>
      <c r="M170" s="28"/>
      <c r="N170" s="46"/>
      <c r="O170" s="28"/>
      <c r="P170" s="46"/>
      <c r="Q170" s="28"/>
      <c r="R170" s="28"/>
      <c r="S170" s="46"/>
    </row>
  </sheetData>
  <sheetProtection/>
  <mergeCells count="3">
    <mergeCell ref="E1:H1"/>
    <mergeCell ref="O1:Q1"/>
    <mergeCell ref="I1:L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A29" sqref="A29:IV29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625" style="0" bestFit="1" customWidth="1"/>
    <col min="4" max="4" width="18.125" style="0" bestFit="1" customWidth="1"/>
    <col min="6" max="6" width="10.25390625" style="0" customWidth="1"/>
    <col min="10" max="10" width="10.125" style="0" customWidth="1"/>
  </cols>
  <sheetData>
    <row r="1" spans="4:12" ht="12.75">
      <c r="D1" s="1"/>
      <c r="E1" s="124" t="s">
        <v>22</v>
      </c>
      <c r="F1" s="124"/>
      <c r="G1" s="124"/>
      <c r="H1" s="124"/>
      <c r="I1" s="126" t="s">
        <v>144</v>
      </c>
      <c r="J1" s="126"/>
      <c r="K1" s="126"/>
      <c r="L1" s="126"/>
    </row>
    <row r="2" spans="4:12" ht="12.75">
      <c r="D2" s="1"/>
      <c r="E2" s="31" t="s">
        <v>109</v>
      </c>
      <c r="F2" s="59">
        <v>0</v>
      </c>
      <c r="G2" s="31" t="s">
        <v>110</v>
      </c>
      <c r="H2" s="59">
        <v>120</v>
      </c>
      <c r="I2" s="31" t="s">
        <v>109</v>
      </c>
      <c r="J2" s="59">
        <v>0</v>
      </c>
      <c r="K2" s="31" t="s">
        <v>110</v>
      </c>
      <c r="L2" s="59">
        <v>120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</row>
    <row r="4" spans="1:12" ht="12.75">
      <c r="A4" s="41">
        <v>6501</v>
      </c>
      <c r="B4" t="s">
        <v>94</v>
      </c>
      <c r="C4" t="s">
        <v>81</v>
      </c>
      <c r="D4" s="1" t="s">
        <v>142</v>
      </c>
      <c r="E4" s="5">
        <v>36.68</v>
      </c>
      <c r="F4" s="5">
        <f aca="true" t="shared" si="0" ref="F4:F34">IF(E4=0,0,IF(E4&gt;$H$2,120,IF(E4&lt;$F$2,0,IF($H$2&gt;E4&gt;$F$2,E4-$F$2))))</f>
        <v>36.68</v>
      </c>
      <c r="G4" s="32">
        <v>5</v>
      </c>
      <c r="H4" s="5">
        <f aca="true" t="shared" si="1" ref="H4:H34">SUM(F4:G4)</f>
        <v>41.68</v>
      </c>
      <c r="I4">
        <v>32.84</v>
      </c>
      <c r="J4" s="5">
        <f>IF(I4=0,0,IF(I4&gt;$L$2,120,IF(I4&lt;$J$2,0,IF($L$2&gt;I4&gt;$J$2,I4-$J$2))))</f>
        <v>32.84</v>
      </c>
      <c r="K4">
        <v>0</v>
      </c>
      <c r="L4" s="5">
        <f aca="true" t="shared" si="2" ref="L4:L34">SUM(J4:K4)</f>
        <v>32.84</v>
      </c>
    </row>
    <row r="5" spans="1:12" ht="12.75">
      <c r="A5" s="4">
        <v>6502</v>
      </c>
      <c r="B5" t="s">
        <v>10</v>
      </c>
      <c r="C5" t="s">
        <v>234</v>
      </c>
      <c r="D5" s="1" t="s">
        <v>305</v>
      </c>
      <c r="E5" s="5"/>
      <c r="F5" s="5">
        <f t="shared" si="0"/>
        <v>0</v>
      </c>
      <c r="G5" s="32">
        <v>120</v>
      </c>
      <c r="H5" s="5">
        <f t="shared" si="1"/>
        <v>120</v>
      </c>
      <c r="J5" s="5">
        <f aca="true" t="shared" si="3" ref="J5:J34">IF(I5=0,0,IF(I5&gt;$L$2,120,IF(I5&lt;$J$2,0,IF($L$2&gt;I5&gt;$J$2,I5-$J$2))))</f>
        <v>0</v>
      </c>
      <c r="K5">
        <v>100</v>
      </c>
      <c r="L5" s="5">
        <f t="shared" si="2"/>
        <v>100</v>
      </c>
    </row>
    <row r="6" spans="1:12" ht="12.75">
      <c r="A6" s="41">
        <v>6503</v>
      </c>
      <c r="B6" s="34" t="s">
        <v>33</v>
      </c>
      <c r="C6" s="34" t="s">
        <v>264</v>
      </c>
      <c r="D6" s="35" t="s">
        <v>197</v>
      </c>
      <c r="E6" s="5">
        <v>34.37</v>
      </c>
      <c r="F6" s="5">
        <f t="shared" si="0"/>
        <v>34.37</v>
      </c>
      <c r="G6" s="32">
        <v>15</v>
      </c>
      <c r="H6" s="5">
        <f t="shared" si="1"/>
        <v>49.37</v>
      </c>
      <c r="I6">
        <v>32.79</v>
      </c>
      <c r="J6" s="5">
        <f t="shared" si="3"/>
        <v>32.79</v>
      </c>
      <c r="K6">
        <v>10</v>
      </c>
      <c r="L6" s="5">
        <f t="shared" si="2"/>
        <v>42.79</v>
      </c>
    </row>
    <row r="7" spans="1:12" ht="12.75">
      <c r="A7" s="4">
        <v>6504</v>
      </c>
      <c r="B7" t="s">
        <v>268</v>
      </c>
      <c r="C7" t="s">
        <v>269</v>
      </c>
      <c r="D7" s="1" t="s">
        <v>32</v>
      </c>
      <c r="E7" s="5">
        <v>33.5</v>
      </c>
      <c r="F7" s="5">
        <f t="shared" si="0"/>
        <v>33.5</v>
      </c>
      <c r="G7" s="32">
        <v>5</v>
      </c>
      <c r="H7" s="5">
        <f t="shared" si="1"/>
        <v>38.5</v>
      </c>
      <c r="I7">
        <v>33.19</v>
      </c>
      <c r="J7" s="5">
        <f t="shared" si="3"/>
        <v>33.19</v>
      </c>
      <c r="K7">
        <v>5</v>
      </c>
      <c r="L7" s="5">
        <f t="shared" si="2"/>
        <v>38.19</v>
      </c>
    </row>
    <row r="8" spans="1:12" ht="12.75">
      <c r="A8" s="4">
        <v>6505</v>
      </c>
      <c r="B8" t="s">
        <v>101</v>
      </c>
      <c r="C8" t="s">
        <v>102</v>
      </c>
      <c r="D8" s="1" t="s">
        <v>134</v>
      </c>
      <c r="E8" s="5">
        <v>35.35</v>
      </c>
      <c r="F8" s="5">
        <f t="shared" si="0"/>
        <v>35.35</v>
      </c>
      <c r="G8" s="32">
        <v>10</v>
      </c>
      <c r="H8" s="5">
        <f t="shared" si="1"/>
        <v>45.35</v>
      </c>
      <c r="I8">
        <v>39.51</v>
      </c>
      <c r="J8" s="5">
        <f t="shared" si="3"/>
        <v>39.51</v>
      </c>
      <c r="K8">
        <v>5</v>
      </c>
      <c r="L8" s="5">
        <f t="shared" si="2"/>
        <v>44.51</v>
      </c>
    </row>
    <row r="9" spans="1:12" ht="12.75">
      <c r="A9" s="4">
        <v>6506</v>
      </c>
      <c r="B9" s="1" t="s">
        <v>98</v>
      </c>
      <c r="C9" s="1" t="s">
        <v>99</v>
      </c>
      <c r="D9" s="1" t="s">
        <v>134</v>
      </c>
      <c r="E9" s="5">
        <v>37.5</v>
      </c>
      <c r="F9" s="5">
        <f t="shared" si="0"/>
        <v>37.5</v>
      </c>
      <c r="G9" s="32">
        <v>15</v>
      </c>
      <c r="H9" s="5">
        <f t="shared" si="1"/>
        <v>52.5</v>
      </c>
      <c r="I9">
        <v>38.22</v>
      </c>
      <c r="J9" s="5">
        <f t="shared" si="3"/>
        <v>38.22</v>
      </c>
      <c r="K9">
        <v>0</v>
      </c>
      <c r="L9" s="5">
        <f t="shared" si="2"/>
        <v>38.22</v>
      </c>
    </row>
    <row r="10" spans="1:12" ht="12.75">
      <c r="A10" s="4">
        <v>6507</v>
      </c>
      <c r="B10" s="1" t="s">
        <v>4</v>
      </c>
      <c r="C10" s="1" t="s">
        <v>279</v>
      </c>
      <c r="D10" s="1" t="s">
        <v>299</v>
      </c>
      <c r="E10" s="5">
        <v>34.72</v>
      </c>
      <c r="F10" s="5">
        <f t="shared" si="0"/>
        <v>34.72</v>
      </c>
      <c r="G10" s="32">
        <v>15</v>
      </c>
      <c r="H10" s="5">
        <f t="shared" si="1"/>
        <v>49.72</v>
      </c>
      <c r="I10">
        <v>34.73</v>
      </c>
      <c r="J10" s="5">
        <f t="shared" si="3"/>
        <v>34.73</v>
      </c>
      <c r="K10">
        <v>10</v>
      </c>
      <c r="L10" s="5">
        <f t="shared" si="2"/>
        <v>44.73</v>
      </c>
    </row>
    <row r="11" spans="1:12" ht="12.75">
      <c r="A11" s="4">
        <v>6508</v>
      </c>
      <c r="B11" s="1" t="s">
        <v>257</v>
      </c>
      <c r="C11" s="1" t="s">
        <v>259</v>
      </c>
      <c r="D11" s="1" t="s">
        <v>157</v>
      </c>
      <c r="E11" s="5"/>
      <c r="F11" s="5">
        <f t="shared" si="0"/>
        <v>0</v>
      </c>
      <c r="G11" s="32">
        <v>120</v>
      </c>
      <c r="H11" s="5">
        <f t="shared" si="1"/>
        <v>120</v>
      </c>
      <c r="I11">
        <v>42.28</v>
      </c>
      <c r="J11" s="5">
        <f t="shared" si="3"/>
        <v>42.28</v>
      </c>
      <c r="K11">
        <v>45</v>
      </c>
      <c r="L11" s="5">
        <f t="shared" si="2"/>
        <v>87.28</v>
      </c>
    </row>
    <row r="12" spans="1:12" ht="12.75">
      <c r="A12" s="4">
        <v>6509</v>
      </c>
      <c r="B12" t="s">
        <v>107</v>
      </c>
      <c r="C12" t="s">
        <v>108</v>
      </c>
      <c r="D12" s="1" t="s">
        <v>198</v>
      </c>
      <c r="E12" s="5">
        <v>44.94</v>
      </c>
      <c r="F12" s="5">
        <f t="shared" si="0"/>
        <v>44.94</v>
      </c>
      <c r="G12" s="32">
        <v>0</v>
      </c>
      <c r="H12" s="5">
        <f t="shared" si="1"/>
        <v>44.94</v>
      </c>
      <c r="I12">
        <v>46.07</v>
      </c>
      <c r="J12" s="5">
        <f t="shared" si="3"/>
        <v>46.07</v>
      </c>
      <c r="K12">
        <v>5</v>
      </c>
      <c r="L12" s="5">
        <f t="shared" si="2"/>
        <v>51.07</v>
      </c>
    </row>
    <row r="13" spans="1:12" ht="12.75">
      <c r="A13" s="4">
        <v>6510</v>
      </c>
      <c r="B13" s="1" t="s">
        <v>206</v>
      </c>
      <c r="C13" s="1" t="s">
        <v>306</v>
      </c>
      <c r="D13" s="1" t="s">
        <v>13</v>
      </c>
      <c r="E13" s="5" t="s">
        <v>314</v>
      </c>
      <c r="F13" s="5">
        <f t="shared" si="0"/>
        <v>120</v>
      </c>
      <c r="G13" s="32"/>
      <c r="H13" s="5">
        <f t="shared" si="1"/>
        <v>120</v>
      </c>
      <c r="I13" t="s">
        <v>314</v>
      </c>
      <c r="J13" s="5">
        <f t="shared" si="3"/>
        <v>120</v>
      </c>
      <c r="K13" t="s">
        <v>314</v>
      </c>
      <c r="L13" s="5">
        <f t="shared" si="2"/>
        <v>120</v>
      </c>
    </row>
    <row r="14" spans="1:12" ht="12.75">
      <c r="A14" s="4">
        <v>6511</v>
      </c>
      <c r="B14" s="1" t="s">
        <v>105</v>
      </c>
      <c r="C14" s="1" t="s">
        <v>247</v>
      </c>
      <c r="D14" s="1" t="s">
        <v>16</v>
      </c>
      <c r="E14" s="5">
        <v>32.19</v>
      </c>
      <c r="F14" s="5">
        <f t="shared" si="0"/>
        <v>32.19</v>
      </c>
      <c r="G14" s="32">
        <v>10</v>
      </c>
      <c r="H14" s="5">
        <f t="shared" si="1"/>
        <v>42.19</v>
      </c>
      <c r="I14">
        <v>32.37</v>
      </c>
      <c r="J14" s="5">
        <f t="shared" si="3"/>
        <v>32.37</v>
      </c>
      <c r="K14">
        <v>0</v>
      </c>
      <c r="L14" s="5">
        <f t="shared" si="2"/>
        <v>32.37</v>
      </c>
    </row>
    <row r="15" spans="1:12" s="115" customFormat="1" ht="12.75">
      <c r="A15" s="114">
        <v>6512</v>
      </c>
      <c r="B15" s="115" t="s">
        <v>56</v>
      </c>
      <c r="C15" s="115" t="s">
        <v>67</v>
      </c>
      <c r="D15" s="116" t="s">
        <v>139</v>
      </c>
      <c r="E15" s="117">
        <v>36.94</v>
      </c>
      <c r="F15" s="117">
        <f t="shared" si="0"/>
        <v>36.94</v>
      </c>
      <c r="G15" s="118">
        <v>5</v>
      </c>
      <c r="H15" s="117">
        <f t="shared" si="1"/>
        <v>41.94</v>
      </c>
      <c r="J15" s="117">
        <f t="shared" si="3"/>
        <v>0</v>
      </c>
      <c r="K15" s="115">
        <v>100</v>
      </c>
      <c r="L15" s="117">
        <f t="shared" si="2"/>
        <v>100</v>
      </c>
    </row>
    <row r="16" spans="1:12" ht="12.75">
      <c r="A16" s="4">
        <v>6513</v>
      </c>
      <c r="B16" s="1" t="s">
        <v>53</v>
      </c>
      <c r="C16" s="1" t="s">
        <v>95</v>
      </c>
      <c r="D16" s="1" t="s">
        <v>63</v>
      </c>
      <c r="E16" s="5">
        <v>31.38</v>
      </c>
      <c r="F16" s="5">
        <f t="shared" si="0"/>
        <v>31.38</v>
      </c>
      <c r="G16" s="32">
        <v>0</v>
      </c>
      <c r="H16" s="5">
        <f t="shared" si="1"/>
        <v>31.38</v>
      </c>
      <c r="I16">
        <v>33.78</v>
      </c>
      <c r="J16" s="5">
        <f t="shared" si="3"/>
        <v>33.78</v>
      </c>
      <c r="K16">
        <v>5</v>
      </c>
      <c r="L16" s="5">
        <f t="shared" si="2"/>
        <v>38.78</v>
      </c>
    </row>
    <row r="17" spans="1:12" ht="12.75">
      <c r="A17" s="41">
        <v>6514</v>
      </c>
      <c r="B17" t="s">
        <v>29</v>
      </c>
      <c r="C17" t="s">
        <v>80</v>
      </c>
      <c r="D17" s="1" t="s">
        <v>197</v>
      </c>
      <c r="E17" s="5">
        <v>37.5</v>
      </c>
      <c r="F17" s="5">
        <f t="shared" si="0"/>
        <v>37.5</v>
      </c>
      <c r="G17" s="32">
        <v>0</v>
      </c>
      <c r="H17" s="5">
        <f t="shared" si="1"/>
        <v>37.5</v>
      </c>
      <c r="I17">
        <v>42.03</v>
      </c>
      <c r="J17" s="5">
        <f t="shared" si="3"/>
        <v>42.03</v>
      </c>
      <c r="K17">
        <v>25</v>
      </c>
      <c r="L17" s="5">
        <f t="shared" si="2"/>
        <v>67.03</v>
      </c>
    </row>
    <row r="18" spans="1:12" ht="12.75">
      <c r="A18" s="4">
        <v>6515</v>
      </c>
      <c r="B18" s="1" t="s">
        <v>49</v>
      </c>
      <c r="C18" s="1" t="s">
        <v>215</v>
      </c>
      <c r="D18" s="1" t="s">
        <v>157</v>
      </c>
      <c r="E18" s="5">
        <v>33.53</v>
      </c>
      <c r="F18" s="5">
        <f t="shared" si="0"/>
        <v>33.53</v>
      </c>
      <c r="G18" s="32">
        <v>5</v>
      </c>
      <c r="H18" s="5">
        <f>SUM(F18:G18)</f>
        <v>38.53</v>
      </c>
      <c r="I18">
        <v>34.37</v>
      </c>
      <c r="J18" s="5">
        <f t="shared" si="3"/>
        <v>34.37</v>
      </c>
      <c r="K18">
        <v>5</v>
      </c>
      <c r="L18" s="5">
        <f t="shared" si="2"/>
        <v>39.37</v>
      </c>
    </row>
    <row r="19" spans="1:12" ht="12.75">
      <c r="A19" s="4">
        <v>6517</v>
      </c>
      <c r="B19" t="s">
        <v>61</v>
      </c>
      <c r="C19" t="s">
        <v>143</v>
      </c>
      <c r="D19" s="1" t="s">
        <v>72</v>
      </c>
      <c r="E19" s="5">
        <v>36.37</v>
      </c>
      <c r="F19" s="5">
        <f t="shared" si="0"/>
        <v>36.37</v>
      </c>
      <c r="G19" s="32">
        <v>0</v>
      </c>
      <c r="H19" s="5">
        <f>SUM(F19:G19)</f>
        <v>36.37</v>
      </c>
      <c r="I19">
        <v>33.73</v>
      </c>
      <c r="J19" s="5">
        <f t="shared" si="3"/>
        <v>33.73</v>
      </c>
      <c r="K19">
        <v>5</v>
      </c>
      <c r="L19" s="5">
        <f t="shared" si="2"/>
        <v>38.73</v>
      </c>
    </row>
    <row r="20" spans="1:12" ht="12.75">
      <c r="A20" s="4">
        <v>6518</v>
      </c>
      <c r="B20" s="1" t="s">
        <v>8</v>
      </c>
      <c r="C20" t="s">
        <v>307</v>
      </c>
      <c r="D20" s="1" t="s">
        <v>13</v>
      </c>
      <c r="E20" s="5">
        <v>34.93</v>
      </c>
      <c r="F20" s="5">
        <f t="shared" si="0"/>
        <v>34.93</v>
      </c>
      <c r="G20" s="32">
        <v>10</v>
      </c>
      <c r="H20" s="5">
        <f>SUM(F20:G20)</f>
        <v>44.93</v>
      </c>
      <c r="I20">
        <v>33.19</v>
      </c>
      <c r="J20" s="5">
        <f t="shared" si="3"/>
        <v>33.19</v>
      </c>
      <c r="K20">
        <v>10</v>
      </c>
      <c r="L20" s="5">
        <f t="shared" si="2"/>
        <v>43.19</v>
      </c>
    </row>
    <row r="21" spans="1:12" s="109" customFormat="1" ht="12.75">
      <c r="A21" s="108">
        <v>6521</v>
      </c>
      <c r="B21" s="109" t="s">
        <v>85</v>
      </c>
      <c r="C21" s="109" t="s">
        <v>106</v>
      </c>
      <c r="D21" s="110" t="s">
        <v>138</v>
      </c>
      <c r="E21" s="111">
        <v>44.56</v>
      </c>
      <c r="F21" s="111">
        <f t="shared" si="0"/>
        <v>44.56</v>
      </c>
      <c r="G21" s="112">
        <v>0</v>
      </c>
      <c r="H21" s="111">
        <f t="shared" si="1"/>
        <v>44.56</v>
      </c>
      <c r="I21" s="109">
        <v>38.89</v>
      </c>
      <c r="J21" s="111">
        <f t="shared" si="3"/>
        <v>38.89</v>
      </c>
      <c r="K21" s="109">
        <v>0</v>
      </c>
      <c r="L21" s="111">
        <f t="shared" si="2"/>
        <v>38.89</v>
      </c>
    </row>
    <row r="22" spans="1:12" ht="12.75">
      <c r="A22" s="4">
        <v>6522</v>
      </c>
      <c r="B22" s="1" t="s">
        <v>212</v>
      </c>
      <c r="C22" s="1" t="s">
        <v>229</v>
      </c>
      <c r="D22" s="1" t="s">
        <v>13</v>
      </c>
      <c r="E22" s="5">
        <v>40.1</v>
      </c>
      <c r="F22" s="5">
        <f t="shared" si="0"/>
        <v>40.1</v>
      </c>
      <c r="G22" s="32">
        <v>15</v>
      </c>
      <c r="H22" s="5">
        <f t="shared" si="1"/>
        <v>55.1</v>
      </c>
      <c r="I22">
        <v>40.03</v>
      </c>
      <c r="J22" s="5">
        <f t="shared" si="3"/>
        <v>40.03</v>
      </c>
      <c r="K22">
        <v>0</v>
      </c>
      <c r="L22" s="5">
        <f t="shared" si="2"/>
        <v>40.03</v>
      </c>
    </row>
    <row r="23" spans="1:12" ht="12.75">
      <c r="A23" s="4">
        <v>6523</v>
      </c>
      <c r="B23" s="1" t="s">
        <v>149</v>
      </c>
      <c r="C23" s="1" t="s">
        <v>150</v>
      </c>
      <c r="D23" s="1" t="s">
        <v>15</v>
      </c>
      <c r="E23" s="5">
        <v>33.06</v>
      </c>
      <c r="F23" s="5">
        <f t="shared" si="0"/>
        <v>33.06</v>
      </c>
      <c r="G23" s="32">
        <v>5</v>
      </c>
      <c r="H23" s="5">
        <f t="shared" si="1"/>
        <v>38.06</v>
      </c>
      <c r="J23" s="5">
        <f t="shared" si="3"/>
        <v>0</v>
      </c>
      <c r="K23">
        <v>100</v>
      </c>
      <c r="L23" s="5">
        <f t="shared" si="2"/>
        <v>100</v>
      </c>
    </row>
    <row r="24" spans="1:12" ht="12.75">
      <c r="A24" s="4">
        <v>6524</v>
      </c>
      <c r="B24" s="1" t="s">
        <v>158</v>
      </c>
      <c r="C24" s="1" t="s">
        <v>225</v>
      </c>
      <c r="D24" s="1" t="s">
        <v>142</v>
      </c>
      <c r="E24" s="5">
        <v>32.57</v>
      </c>
      <c r="F24" s="5">
        <f t="shared" si="0"/>
        <v>32.57</v>
      </c>
      <c r="G24" s="32">
        <v>10</v>
      </c>
      <c r="H24" s="5">
        <f t="shared" si="1"/>
        <v>42.57</v>
      </c>
      <c r="I24">
        <v>35.56</v>
      </c>
      <c r="J24" s="5">
        <f t="shared" si="3"/>
        <v>35.56</v>
      </c>
      <c r="K24">
        <v>10</v>
      </c>
      <c r="L24" s="5">
        <f t="shared" si="2"/>
        <v>45.56</v>
      </c>
    </row>
    <row r="25" spans="1:12" ht="12.75">
      <c r="A25" s="41">
        <v>6525</v>
      </c>
      <c r="B25" t="s">
        <v>120</v>
      </c>
      <c r="C25" t="s">
        <v>283</v>
      </c>
      <c r="D25" s="1" t="s">
        <v>294</v>
      </c>
      <c r="E25" s="5">
        <v>33.59</v>
      </c>
      <c r="F25" s="5">
        <f t="shared" si="0"/>
        <v>33.59</v>
      </c>
      <c r="G25" s="32">
        <v>10</v>
      </c>
      <c r="H25" s="5">
        <f t="shared" si="1"/>
        <v>43.59</v>
      </c>
      <c r="J25" s="5">
        <f t="shared" si="3"/>
        <v>0</v>
      </c>
      <c r="K25">
        <v>100</v>
      </c>
      <c r="L25" s="5">
        <f t="shared" si="2"/>
        <v>100</v>
      </c>
    </row>
    <row r="26" spans="1:12" ht="12.75">
      <c r="A26" s="4">
        <v>6526</v>
      </c>
      <c r="B26" s="1" t="s">
        <v>42</v>
      </c>
      <c r="C26" s="1" t="s">
        <v>9</v>
      </c>
      <c r="D26" s="1" t="s">
        <v>100</v>
      </c>
      <c r="E26" s="5">
        <v>35.9</v>
      </c>
      <c r="F26" s="5">
        <f t="shared" si="0"/>
        <v>35.9</v>
      </c>
      <c r="G26" s="32">
        <v>20</v>
      </c>
      <c r="H26" s="5">
        <f t="shared" si="1"/>
        <v>55.9</v>
      </c>
      <c r="I26">
        <v>33.56</v>
      </c>
      <c r="J26" s="5">
        <f t="shared" si="3"/>
        <v>33.56</v>
      </c>
      <c r="K26">
        <v>0</v>
      </c>
      <c r="L26" s="5">
        <f t="shared" si="2"/>
        <v>33.56</v>
      </c>
    </row>
    <row r="27" spans="1:12" ht="12.75">
      <c r="A27" s="4">
        <v>6527</v>
      </c>
      <c r="B27" s="1" t="s">
        <v>4</v>
      </c>
      <c r="C27" s="1" t="s">
        <v>5</v>
      </c>
      <c r="D27" s="1" t="s">
        <v>294</v>
      </c>
      <c r="E27" s="5">
        <v>44.81</v>
      </c>
      <c r="F27" s="5">
        <f t="shared" si="0"/>
        <v>44.81</v>
      </c>
      <c r="G27" s="32">
        <v>20</v>
      </c>
      <c r="H27" s="5">
        <f t="shared" si="1"/>
        <v>64.81</v>
      </c>
      <c r="I27">
        <v>34.15</v>
      </c>
      <c r="J27" s="5">
        <f t="shared" si="3"/>
        <v>34.15</v>
      </c>
      <c r="K27">
        <v>5</v>
      </c>
      <c r="L27" s="5">
        <f t="shared" si="2"/>
        <v>39.15</v>
      </c>
    </row>
    <row r="28" spans="1:12" ht="12.75">
      <c r="A28" s="4">
        <v>6528</v>
      </c>
      <c r="B28" s="1" t="s">
        <v>94</v>
      </c>
      <c r="C28" s="1" t="s">
        <v>135</v>
      </c>
      <c r="D28" s="1" t="s">
        <v>13</v>
      </c>
      <c r="E28" s="5">
        <v>37.41</v>
      </c>
      <c r="F28" s="5">
        <f t="shared" si="0"/>
        <v>37.41</v>
      </c>
      <c r="G28" s="32">
        <v>10</v>
      </c>
      <c r="H28" s="5">
        <f t="shared" si="1"/>
        <v>47.41</v>
      </c>
      <c r="I28">
        <v>35.98</v>
      </c>
      <c r="J28" s="5">
        <f t="shared" si="3"/>
        <v>35.98</v>
      </c>
      <c r="K28">
        <v>5</v>
      </c>
      <c r="L28" s="5">
        <f t="shared" si="2"/>
        <v>40.98</v>
      </c>
    </row>
    <row r="29" spans="1:12" s="109" customFormat="1" ht="12.75">
      <c r="A29" s="108">
        <v>6530</v>
      </c>
      <c r="B29" s="110" t="s">
        <v>217</v>
      </c>
      <c r="C29" s="110" t="s">
        <v>308</v>
      </c>
      <c r="D29" s="110" t="s">
        <v>13</v>
      </c>
      <c r="E29" s="111">
        <v>44.97</v>
      </c>
      <c r="F29" s="111">
        <f t="shared" si="0"/>
        <v>44.97</v>
      </c>
      <c r="G29" s="112">
        <v>15</v>
      </c>
      <c r="H29" s="111">
        <f t="shared" si="1"/>
        <v>59.97</v>
      </c>
      <c r="I29" s="109">
        <v>39</v>
      </c>
      <c r="J29" s="111">
        <f t="shared" si="3"/>
        <v>39</v>
      </c>
      <c r="K29" s="109">
        <v>5</v>
      </c>
      <c r="L29" s="111">
        <f t="shared" si="2"/>
        <v>44</v>
      </c>
    </row>
    <row r="30" spans="1:12" ht="12.75">
      <c r="A30" s="4">
        <v>6531</v>
      </c>
      <c r="B30" s="1" t="s">
        <v>92</v>
      </c>
      <c r="C30" s="1" t="s">
        <v>93</v>
      </c>
      <c r="D30" s="1" t="s">
        <v>32</v>
      </c>
      <c r="E30" s="5">
        <v>33.59</v>
      </c>
      <c r="F30" s="5">
        <f t="shared" si="0"/>
        <v>33.59</v>
      </c>
      <c r="G30" s="32">
        <v>0</v>
      </c>
      <c r="H30" s="5">
        <f t="shared" si="1"/>
        <v>33.59</v>
      </c>
      <c r="I30">
        <v>48.83</v>
      </c>
      <c r="J30" s="5">
        <f t="shared" si="3"/>
        <v>48.83</v>
      </c>
      <c r="K30">
        <v>5</v>
      </c>
      <c r="L30" s="5">
        <f t="shared" si="2"/>
        <v>53.83</v>
      </c>
    </row>
    <row r="31" spans="1:12" ht="12.75">
      <c r="A31" s="4">
        <v>6532</v>
      </c>
      <c r="B31" s="1" t="s">
        <v>17</v>
      </c>
      <c r="C31" s="1" t="s">
        <v>43</v>
      </c>
      <c r="D31" s="1" t="s">
        <v>305</v>
      </c>
      <c r="E31" s="5"/>
      <c r="F31" s="5">
        <f t="shared" si="0"/>
        <v>0</v>
      </c>
      <c r="G31" s="32">
        <v>120</v>
      </c>
      <c r="H31" s="5">
        <f t="shared" si="1"/>
        <v>120</v>
      </c>
      <c r="I31">
        <v>33.05</v>
      </c>
      <c r="J31" s="5">
        <f t="shared" si="3"/>
        <v>33.05</v>
      </c>
      <c r="K31">
        <v>20</v>
      </c>
      <c r="L31" s="5">
        <f t="shared" si="2"/>
        <v>53.05</v>
      </c>
    </row>
    <row r="32" spans="1:12" ht="12.75">
      <c r="A32" s="4">
        <v>6533</v>
      </c>
      <c r="B32" t="s">
        <v>6</v>
      </c>
      <c r="C32" t="s">
        <v>103</v>
      </c>
      <c r="D32" s="1" t="s">
        <v>15</v>
      </c>
      <c r="E32" s="5">
        <v>34.94</v>
      </c>
      <c r="F32" s="5">
        <f t="shared" si="0"/>
        <v>34.94</v>
      </c>
      <c r="G32" s="32">
        <v>0</v>
      </c>
      <c r="H32" s="5">
        <f t="shared" si="1"/>
        <v>34.94</v>
      </c>
      <c r="J32" s="5">
        <f t="shared" si="3"/>
        <v>0</v>
      </c>
      <c r="K32">
        <v>100</v>
      </c>
      <c r="L32" s="5">
        <f t="shared" si="2"/>
        <v>100</v>
      </c>
    </row>
    <row r="33" spans="1:12" ht="12.75">
      <c r="A33" s="4">
        <v>6534</v>
      </c>
      <c r="B33" t="s">
        <v>52</v>
      </c>
      <c r="C33" t="s">
        <v>104</v>
      </c>
      <c r="D33" s="1" t="s">
        <v>13</v>
      </c>
      <c r="E33" s="5">
        <v>36.62</v>
      </c>
      <c r="F33" s="5">
        <f t="shared" si="0"/>
        <v>36.62</v>
      </c>
      <c r="G33" s="32">
        <v>25</v>
      </c>
      <c r="H33" s="5">
        <f t="shared" si="1"/>
        <v>61.62</v>
      </c>
      <c r="I33">
        <v>36.21</v>
      </c>
      <c r="J33" s="5">
        <f t="shared" si="3"/>
        <v>36.21</v>
      </c>
      <c r="K33">
        <v>15</v>
      </c>
      <c r="L33" s="5">
        <f t="shared" si="2"/>
        <v>51.21</v>
      </c>
    </row>
    <row r="34" spans="1:12" ht="12.75">
      <c r="A34" s="41">
        <v>6535</v>
      </c>
      <c r="B34" t="s">
        <v>47</v>
      </c>
      <c r="C34" t="s">
        <v>137</v>
      </c>
      <c r="D34" s="1" t="s">
        <v>63</v>
      </c>
      <c r="E34" s="5">
        <v>33.97</v>
      </c>
      <c r="F34" s="5">
        <f t="shared" si="0"/>
        <v>33.97</v>
      </c>
      <c r="G34" s="32">
        <v>5</v>
      </c>
      <c r="H34" s="5">
        <f t="shared" si="1"/>
        <v>38.97</v>
      </c>
      <c r="I34">
        <v>31.8</v>
      </c>
      <c r="J34" s="5">
        <f t="shared" si="3"/>
        <v>31.8</v>
      </c>
      <c r="K34">
        <v>10</v>
      </c>
      <c r="L34" s="5">
        <f t="shared" si="2"/>
        <v>41.8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5" sqref="A25:IV25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9" max="10" width="10.25390625" style="0" customWidth="1"/>
    <col min="16" max="16" width="12.25390625" style="0" customWidth="1"/>
    <col min="17" max="17" width="9.75390625" style="0" customWidth="1"/>
    <col min="19" max="19" width="10.125" style="0" customWidth="1"/>
  </cols>
  <sheetData>
    <row r="1" spans="5:12" ht="12.75">
      <c r="E1" s="124" t="s">
        <v>22</v>
      </c>
      <c r="F1" s="124"/>
      <c r="G1" s="124"/>
      <c r="H1" s="124"/>
      <c r="I1" s="126" t="s">
        <v>144</v>
      </c>
      <c r="J1" s="126"/>
      <c r="K1" s="126"/>
      <c r="L1" s="126"/>
    </row>
    <row r="2" spans="5:15" ht="12.75">
      <c r="E2" s="31" t="s">
        <v>109</v>
      </c>
      <c r="F2" s="59">
        <v>0</v>
      </c>
      <c r="G2" s="31" t="s">
        <v>110</v>
      </c>
      <c r="H2" s="59">
        <v>120</v>
      </c>
      <c r="I2" s="31" t="s">
        <v>109</v>
      </c>
      <c r="J2" s="59">
        <v>0</v>
      </c>
      <c r="K2" s="31" t="s">
        <v>110</v>
      </c>
      <c r="L2" s="59">
        <v>120</v>
      </c>
      <c r="O2" s="6"/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P3" s="56"/>
      <c r="Q3" s="56"/>
    </row>
    <row r="4" spans="1:17" s="115" customFormat="1" ht="12.75">
      <c r="A4" s="114">
        <v>5501</v>
      </c>
      <c r="B4" s="115" t="s">
        <v>165</v>
      </c>
      <c r="C4" s="115" t="s">
        <v>115</v>
      </c>
      <c r="D4" s="116" t="s">
        <v>152</v>
      </c>
      <c r="E4" s="117">
        <v>34.09</v>
      </c>
      <c r="F4" s="117">
        <f aca="true" t="shared" si="0" ref="F4:F34">IF(E4=0,0,IF(E4&gt;$H$2,120,IF(E4&lt;$F$2,0,IF($H$2&gt;E4&gt;$F$2,E4-$F$2))))</f>
        <v>34.09</v>
      </c>
      <c r="G4" s="118">
        <v>10</v>
      </c>
      <c r="H4" s="117">
        <f>SUM(F4:G4)</f>
        <v>44.09</v>
      </c>
      <c r="I4" s="117">
        <v>32.66</v>
      </c>
      <c r="J4" s="117">
        <f>IF(I4=0,0,IF(I4&gt;$L$2,100,IF(I4&lt;$J$2,0,IF($L$2&gt;I4&gt;$J$2,I4-$J$2))))</f>
        <v>32.66</v>
      </c>
      <c r="K4" s="117">
        <v>5</v>
      </c>
      <c r="L4" s="117">
        <f aca="true" t="shared" si="1" ref="L4:L34">SUM(J4:K4)</f>
        <v>37.66</v>
      </c>
      <c r="P4" s="117"/>
      <c r="Q4" s="117"/>
    </row>
    <row r="5" spans="1:17" ht="12.75">
      <c r="A5" s="41">
        <v>5502</v>
      </c>
      <c r="B5" t="s">
        <v>57</v>
      </c>
      <c r="C5" t="s">
        <v>58</v>
      </c>
      <c r="D5" s="1" t="s">
        <v>71</v>
      </c>
      <c r="E5" s="5">
        <v>38.47</v>
      </c>
      <c r="F5" s="5">
        <f t="shared" si="0"/>
        <v>38.47</v>
      </c>
      <c r="G5" s="32">
        <v>0</v>
      </c>
      <c r="H5" s="5">
        <f aca="true" t="shared" si="2" ref="H5:H34">SUM(F5:G5)</f>
        <v>38.47</v>
      </c>
      <c r="I5" s="5">
        <v>36.61</v>
      </c>
      <c r="J5" s="5">
        <f aca="true" t="shared" si="3" ref="J5:J34">IF(I5=0,0,IF(I5&gt;$L$2,100,IF(I5&lt;$J$2,0,IF($L$2&gt;I5&gt;$J$2,I5-$J$2))))</f>
        <v>36.61</v>
      </c>
      <c r="K5" s="5">
        <v>0</v>
      </c>
      <c r="L5" s="5">
        <f t="shared" si="1"/>
        <v>36.61</v>
      </c>
      <c r="P5" s="52"/>
      <c r="Q5" s="52"/>
    </row>
    <row r="6" spans="1:17" ht="12.75">
      <c r="A6" s="4">
        <v>5503</v>
      </c>
      <c r="B6" s="1" t="s">
        <v>140</v>
      </c>
      <c r="C6" s="1" t="s">
        <v>141</v>
      </c>
      <c r="D6" s="1" t="s">
        <v>309</v>
      </c>
      <c r="E6" s="5">
        <v>41.12</v>
      </c>
      <c r="F6" s="5">
        <f t="shared" si="0"/>
        <v>41.12</v>
      </c>
      <c r="G6" s="32">
        <v>15</v>
      </c>
      <c r="H6" s="5">
        <f t="shared" si="2"/>
        <v>56.12</v>
      </c>
      <c r="I6" s="5">
        <v>35.53</v>
      </c>
      <c r="J6" s="5">
        <f t="shared" si="3"/>
        <v>35.53</v>
      </c>
      <c r="K6" s="5">
        <v>0</v>
      </c>
      <c r="L6" s="5">
        <f t="shared" si="1"/>
        <v>35.53</v>
      </c>
      <c r="P6" s="52"/>
      <c r="Q6" s="52"/>
    </row>
    <row r="7" spans="1:17" ht="12.75">
      <c r="A7" s="41">
        <v>5504</v>
      </c>
      <c r="B7" t="s">
        <v>92</v>
      </c>
      <c r="C7" t="s">
        <v>111</v>
      </c>
      <c r="D7" s="1" t="s">
        <v>14</v>
      </c>
      <c r="E7" s="5">
        <v>33.57</v>
      </c>
      <c r="F7" s="5">
        <f t="shared" si="0"/>
        <v>33.57</v>
      </c>
      <c r="G7" s="32">
        <v>10</v>
      </c>
      <c r="H7" s="5">
        <f>SUM(F7:G7)</f>
        <v>43.57</v>
      </c>
      <c r="I7" s="5">
        <v>32.17</v>
      </c>
      <c r="J7" s="5">
        <f t="shared" si="3"/>
        <v>32.17</v>
      </c>
      <c r="K7" s="5">
        <v>5</v>
      </c>
      <c r="L7" s="5">
        <f t="shared" si="1"/>
        <v>37.17</v>
      </c>
      <c r="P7" s="52"/>
      <c r="Q7" s="52"/>
    </row>
    <row r="8" spans="1:17" ht="12.75">
      <c r="A8" s="4">
        <v>5505</v>
      </c>
      <c r="B8" s="1" t="s">
        <v>205</v>
      </c>
      <c r="C8" s="1" t="s">
        <v>223</v>
      </c>
      <c r="D8" s="1" t="s">
        <v>224</v>
      </c>
      <c r="E8" s="5">
        <v>34.1</v>
      </c>
      <c r="F8" s="5">
        <f t="shared" si="0"/>
        <v>34.1</v>
      </c>
      <c r="G8" s="32">
        <v>5</v>
      </c>
      <c r="H8" s="5">
        <f t="shared" si="2"/>
        <v>39.1</v>
      </c>
      <c r="I8" s="5">
        <v>40.8</v>
      </c>
      <c r="J8" s="5">
        <f t="shared" si="3"/>
        <v>40.8</v>
      </c>
      <c r="K8" s="5">
        <v>5</v>
      </c>
      <c r="L8" s="5">
        <f t="shared" si="1"/>
        <v>45.8</v>
      </c>
      <c r="P8" s="52"/>
      <c r="Q8" s="52"/>
    </row>
    <row r="9" spans="1:17" ht="12.75">
      <c r="A9" s="4">
        <v>5506</v>
      </c>
      <c r="B9" s="1" t="s">
        <v>118</v>
      </c>
      <c r="C9" s="1" t="s">
        <v>154</v>
      </c>
      <c r="D9" s="1" t="s">
        <v>66</v>
      </c>
      <c r="E9" s="5">
        <v>32.53</v>
      </c>
      <c r="F9" s="5">
        <f t="shared" si="0"/>
        <v>32.53</v>
      </c>
      <c r="G9" s="32">
        <v>20</v>
      </c>
      <c r="H9" s="5">
        <f t="shared" si="2"/>
        <v>52.53</v>
      </c>
      <c r="I9" s="5">
        <v>34.58</v>
      </c>
      <c r="J9" s="5">
        <f t="shared" si="3"/>
        <v>34.58</v>
      </c>
      <c r="K9" s="5">
        <v>0</v>
      </c>
      <c r="L9" s="5">
        <f t="shared" si="1"/>
        <v>34.58</v>
      </c>
      <c r="P9" s="52"/>
      <c r="Q9" s="52"/>
    </row>
    <row r="10" spans="1:17" ht="12.75">
      <c r="A10" s="4">
        <v>5507</v>
      </c>
      <c r="B10" s="1" t="s">
        <v>53</v>
      </c>
      <c r="C10" s="1" t="s">
        <v>116</v>
      </c>
      <c r="D10" s="1" t="s">
        <v>69</v>
      </c>
      <c r="E10" s="5">
        <v>41.69</v>
      </c>
      <c r="F10" s="5">
        <f t="shared" si="0"/>
        <v>41.69</v>
      </c>
      <c r="G10" s="32">
        <v>10</v>
      </c>
      <c r="H10" s="5">
        <f t="shared" si="2"/>
        <v>51.69</v>
      </c>
      <c r="I10" s="5">
        <v>33</v>
      </c>
      <c r="J10" s="5">
        <f t="shared" si="3"/>
        <v>33</v>
      </c>
      <c r="K10" s="5">
        <v>5</v>
      </c>
      <c r="L10" s="5">
        <f t="shared" si="1"/>
        <v>38</v>
      </c>
      <c r="P10" s="52"/>
      <c r="Q10" s="52"/>
    </row>
    <row r="11" spans="1:17" ht="12.75">
      <c r="A11" s="4">
        <v>5508</v>
      </c>
      <c r="B11" s="1" t="s">
        <v>42</v>
      </c>
      <c r="C11" s="1" t="s">
        <v>148</v>
      </c>
      <c r="D11" s="1" t="s">
        <v>12</v>
      </c>
      <c r="E11" s="5">
        <v>35.06</v>
      </c>
      <c r="F11" s="5">
        <f t="shared" si="0"/>
        <v>35.06</v>
      </c>
      <c r="G11" s="32">
        <v>0</v>
      </c>
      <c r="H11" s="5">
        <f t="shared" si="2"/>
        <v>35.06</v>
      </c>
      <c r="I11" s="5">
        <v>32.76</v>
      </c>
      <c r="J11" s="5">
        <f t="shared" si="3"/>
        <v>32.76</v>
      </c>
      <c r="K11" s="5">
        <v>0</v>
      </c>
      <c r="L11" s="5">
        <f t="shared" si="1"/>
        <v>32.76</v>
      </c>
      <c r="P11" s="52"/>
      <c r="Q11" s="52"/>
    </row>
    <row r="12" spans="1:17" ht="12.75">
      <c r="A12" s="4">
        <v>5509</v>
      </c>
      <c r="B12" s="1" t="s">
        <v>155</v>
      </c>
      <c r="C12" s="1" t="s">
        <v>214</v>
      </c>
      <c r="D12" s="1" t="s">
        <v>113</v>
      </c>
      <c r="E12" s="5">
        <v>41.75</v>
      </c>
      <c r="F12" s="5">
        <f t="shared" si="0"/>
        <v>41.75</v>
      </c>
      <c r="G12" s="32">
        <v>10</v>
      </c>
      <c r="H12" s="5">
        <f t="shared" si="2"/>
        <v>51.75</v>
      </c>
      <c r="I12" s="5">
        <v>39.81</v>
      </c>
      <c r="J12" s="5">
        <f t="shared" si="3"/>
        <v>39.81</v>
      </c>
      <c r="K12" s="5">
        <v>15</v>
      </c>
      <c r="L12" s="5">
        <f t="shared" si="1"/>
        <v>54.81</v>
      </c>
      <c r="P12" s="52"/>
      <c r="Q12" s="52"/>
    </row>
    <row r="13" spans="1:17" ht="12.75">
      <c r="A13" s="4">
        <v>5510</v>
      </c>
      <c r="B13" s="1" t="s">
        <v>34</v>
      </c>
      <c r="C13" s="1" t="s">
        <v>35</v>
      </c>
      <c r="D13" s="1" t="s">
        <v>48</v>
      </c>
      <c r="E13" s="5">
        <v>67.65</v>
      </c>
      <c r="F13" s="5">
        <f t="shared" si="0"/>
        <v>67.65</v>
      </c>
      <c r="G13" s="32">
        <v>15</v>
      </c>
      <c r="H13" s="5">
        <f t="shared" si="2"/>
        <v>82.65</v>
      </c>
      <c r="I13" s="5" t="s">
        <v>313</v>
      </c>
      <c r="J13" s="5">
        <f t="shared" si="3"/>
        <v>100</v>
      </c>
      <c r="K13" s="5"/>
      <c r="L13" s="5">
        <f t="shared" si="1"/>
        <v>100</v>
      </c>
      <c r="P13" s="52"/>
      <c r="Q13" s="52"/>
    </row>
    <row r="14" spans="1:17" ht="12.75">
      <c r="A14" s="4">
        <v>5511</v>
      </c>
      <c r="B14" s="1" t="s">
        <v>29</v>
      </c>
      <c r="C14" s="1" t="s">
        <v>228</v>
      </c>
      <c r="D14" s="1" t="s">
        <v>13</v>
      </c>
      <c r="E14" s="5">
        <v>39.68</v>
      </c>
      <c r="F14" s="5">
        <f t="shared" si="0"/>
        <v>39.68</v>
      </c>
      <c r="G14" s="32">
        <v>15</v>
      </c>
      <c r="H14" s="5">
        <f t="shared" si="2"/>
        <v>54.68</v>
      </c>
      <c r="I14" s="5">
        <v>34.24</v>
      </c>
      <c r="J14" s="5">
        <f t="shared" si="3"/>
        <v>34.24</v>
      </c>
      <c r="K14" s="5">
        <v>0</v>
      </c>
      <c r="L14" s="5">
        <f t="shared" si="1"/>
        <v>34.24</v>
      </c>
      <c r="M14" s="5"/>
      <c r="N14" s="5"/>
      <c r="O14" s="5"/>
      <c r="P14" s="52"/>
      <c r="Q14" s="52"/>
    </row>
    <row r="15" spans="1:17" s="109" customFormat="1" ht="12.75">
      <c r="A15" s="108">
        <v>5513</v>
      </c>
      <c r="B15" s="110" t="s">
        <v>169</v>
      </c>
      <c r="C15" s="110" t="s">
        <v>159</v>
      </c>
      <c r="D15" s="110" t="s">
        <v>152</v>
      </c>
      <c r="E15" s="111"/>
      <c r="F15" s="111">
        <f t="shared" si="0"/>
        <v>0</v>
      </c>
      <c r="G15" s="112">
        <v>120</v>
      </c>
      <c r="H15" s="111">
        <f>SUM(F15:G15)</f>
        <v>120</v>
      </c>
      <c r="I15" s="111">
        <v>34.78</v>
      </c>
      <c r="J15" s="111">
        <f t="shared" si="3"/>
        <v>34.78</v>
      </c>
      <c r="K15" s="111">
        <v>0</v>
      </c>
      <c r="L15" s="111">
        <f t="shared" si="1"/>
        <v>34.78</v>
      </c>
      <c r="P15" s="111"/>
      <c r="Q15" s="111"/>
    </row>
    <row r="16" spans="1:17" ht="12.75">
      <c r="A16" s="4">
        <v>5514</v>
      </c>
      <c r="B16" t="s">
        <v>53</v>
      </c>
      <c r="C16" t="s">
        <v>255</v>
      </c>
      <c r="D16" s="1" t="s">
        <v>71</v>
      </c>
      <c r="E16" s="5">
        <v>39.81</v>
      </c>
      <c r="F16" s="5">
        <f t="shared" si="0"/>
        <v>39.81</v>
      </c>
      <c r="G16" s="32">
        <v>10</v>
      </c>
      <c r="H16" s="5">
        <f t="shared" si="2"/>
        <v>49.81</v>
      </c>
      <c r="I16" s="5">
        <v>37.2</v>
      </c>
      <c r="J16" s="5">
        <f t="shared" si="3"/>
        <v>37.2</v>
      </c>
      <c r="K16" s="5">
        <v>10</v>
      </c>
      <c r="L16" s="5">
        <f t="shared" si="1"/>
        <v>47.2</v>
      </c>
      <c r="P16" s="52"/>
      <c r="Q16" s="52"/>
    </row>
    <row r="17" spans="1:17" ht="12.75">
      <c r="A17" s="4">
        <v>5515</v>
      </c>
      <c r="B17" s="1" t="s">
        <v>237</v>
      </c>
      <c r="C17" s="1" t="s">
        <v>238</v>
      </c>
      <c r="D17" s="1" t="s">
        <v>224</v>
      </c>
      <c r="E17" s="5">
        <v>35.06</v>
      </c>
      <c r="F17" s="5">
        <f t="shared" si="0"/>
        <v>35.06</v>
      </c>
      <c r="G17" s="32">
        <v>10</v>
      </c>
      <c r="H17" s="5">
        <f t="shared" si="2"/>
        <v>45.06</v>
      </c>
      <c r="I17" s="5"/>
      <c r="J17" s="5">
        <f t="shared" si="3"/>
        <v>0</v>
      </c>
      <c r="K17" s="5">
        <v>100</v>
      </c>
      <c r="L17" s="5">
        <f t="shared" si="1"/>
        <v>100</v>
      </c>
      <c r="P17" s="52"/>
      <c r="Q17" s="52"/>
    </row>
    <row r="18" spans="1:17" s="109" customFormat="1" ht="12.75">
      <c r="A18" s="108">
        <v>5516</v>
      </c>
      <c r="B18" s="110" t="s">
        <v>290</v>
      </c>
      <c r="C18" s="110" t="s">
        <v>291</v>
      </c>
      <c r="D18" s="110" t="s">
        <v>151</v>
      </c>
      <c r="E18" s="111">
        <v>35.28</v>
      </c>
      <c r="F18" s="111">
        <f t="shared" si="0"/>
        <v>35.28</v>
      </c>
      <c r="G18" s="112">
        <v>5</v>
      </c>
      <c r="H18" s="111">
        <f t="shared" si="2"/>
        <v>40.28</v>
      </c>
      <c r="I18" s="111">
        <v>39.25</v>
      </c>
      <c r="J18" s="111">
        <f t="shared" si="3"/>
        <v>39.25</v>
      </c>
      <c r="K18" s="111">
        <v>15</v>
      </c>
      <c r="L18" s="111">
        <f t="shared" si="1"/>
        <v>54.25</v>
      </c>
      <c r="P18" s="111"/>
      <c r="Q18" s="111"/>
    </row>
    <row r="19" spans="1:17" ht="12.75">
      <c r="A19" s="4">
        <v>5517</v>
      </c>
      <c r="B19" t="s">
        <v>46</v>
      </c>
      <c r="C19" t="s">
        <v>227</v>
      </c>
      <c r="D19" s="1" t="s">
        <v>13</v>
      </c>
      <c r="E19" s="5">
        <v>36.65</v>
      </c>
      <c r="F19" s="5">
        <f t="shared" si="0"/>
        <v>36.65</v>
      </c>
      <c r="G19" s="32">
        <v>10</v>
      </c>
      <c r="H19" s="5">
        <f t="shared" si="2"/>
        <v>46.65</v>
      </c>
      <c r="I19" s="5">
        <v>41.65</v>
      </c>
      <c r="J19" s="5">
        <f t="shared" si="3"/>
        <v>41.65</v>
      </c>
      <c r="K19" s="5">
        <v>5</v>
      </c>
      <c r="L19" s="5">
        <f t="shared" si="1"/>
        <v>46.65</v>
      </c>
      <c r="P19" s="52"/>
      <c r="Q19" s="52"/>
    </row>
    <row r="20" spans="1:17" ht="12.75">
      <c r="A20" s="41">
        <v>5518</v>
      </c>
      <c r="B20" t="s">
        <v>260</v>
      </c>
      <c r="C20" t="s">
        <v>261</v>
      </c>
      <c r="D20" s="1" t="s">
        <v>97</v>
      </c>
      <c r="E20" s="5">
        <v>37.59</v>
      </c>
      <c r="F20" s="5">
        <f t="shared" si="0"/>
        <v>37.59</v>
      </c>
      <c r="G20" s="32">
        <v>30</v>
      </c>
      <c r="H20" s="5">
        <f t="shared" si="2"/>
        <v>67.59</v>
      </c>
      <c r="I20" s="5">
        <v>41.58</v>
      </c>
      <c r="J20" s="5">
        <f t="shared" si="3"/>
        <v>41.58</v>
      </c>
      <c r="K20" s="5">
        <v>20</v>
      </c>
      <c r="L20" s="5">
        <f t="shared" si="1"/>
        <v>61.58</v>
      </c>
      <c r="P20" s="52"/>
      <c r="Q20" s="52"/>
    </row>
    <row r="21" spans="1:17" ht="12.75">
      <c r="A21" s="4">
        <v>5519</v>
      </c>
      <c r="B21" s="1" t="s">
        <v>94</v>
      </c>
      <c r="C21" s="1" t="s">
        <v>220</v>
      </c>
      <c r="D21" s="1" t="s">
        <v>136</v>
      </c>
      <c r="E21" s="5">
        <v>35.78</v>
      </c>
      <c r="F21" s="5">
        <f t="shared" si="0"/>
        <v>35.78</v>
      </c>
      <c r="G21" s="32">
        <v>10</v>
      </c>
      <c r="H21" s="5">
        <f t="shared" si="2"/>
        <v>45.78</v>
      </c>
      <c r="I21" s="5">
        <v>32.31</v>
      </c>
      <c r="J21" s="5">
        <f t="shared" si="3"/>
        <v>32.31</v>
      </c>
      <c r="K21" s="5">
        <v>0</v>
      </c>
      <c r="L21" s="5">
        <f t="shared" si="1"/>
        <v>32.31</v>
      </c>
      <c r="P21" s="52"/>
      <c r="Q21" s="52"/>
    </row>
    <row r="22" spans="1:17" ht="12.75">
      <c r="A22" s="4">
        <v>5520</v>
      </c>
      <c r="B22" s="1" t="s">
        <v>17</v>
      </c>
      <c r="C22" s="1" t="s">
        <v>208</v>
      </c>
      <c r="D22" s="1" t="s">
        <v>310</v>
      </c>
      <c r="E22" s="5"/>
      <c r="F22" s="5">
        <f t="shared" si="0"/>
        <v>0</v>
      </c>
      <c r="G22" s="32">
        <v>120</v>
      </c>
      <c r="H22" s="5">
        <f t="shared" si="2"/>
        <v>120</v>
      </c>
      <c r="I22" s="5">
        <v>38.08</v>
      </c>
      <c r="J22" s="5">
        <f t="shared" si="3"/>
        <v>38.08</v>
      </c>
      <c r="K22" s="5">
        <v>10</v>
      </c>
      <c r="L22" s="5">
        <f t="shared" si="1"/>
        <v>48.08</v>
      </c>
      <c r="M22" s="5"/>
      <c r="N22" s="5"/>
      <c r="O22" s="5"/>
      <c r="P22" s="52"/>
      <c r="Q22" s="52"/>
    </row>
    <row r="23" spans="1:17" ht="12.75">
      <c r="A23" s="41">
        <v>5521</v>
      </c>
      <c r="B23" t="s">
        <v>124</v>
      </c>
      <c r="C23" t="s">
        <v>226</v>
      </c>
      <c r="D23" s="1" t="s">
        <v>136</v>
      </c>
      <c r="E23" s="5">
        <v>36.07</v>
      </c>
      <c r="F23" s="5">
        <f t="shared" si="0"/>
        <v>36.07</v>
      </c>
      <c r="G23" s="32">
        <v>0</v>
      </c>
      <c r="H23" s="5">
        <f t="shared" si="2"/>
        <v>36.07</v>
      </c>
      <c r="I23" s="5"/>
      <c r="J23" s="5">
        <f t="shared" si="3"/>
        <v>0</v>
      </c>
      <c r="K23" s="5">
        <v>100</v>
      </c>
      <c r="L23" s="5">
        <f t="shared" si="1"/>
        <v>100</v>
      </c>
      <c r="P23" s="52"/>
      <c r="Q23" s="52"/>
    </row>
    <row r="24" spans="1:17" ht="12.75">
      <c r="A24" s="4">
        <v>5522</v>
      </c>
      <c r="B24" s="1" t="s">
        <v>167</v>
      </c>
      <c r="C24" s="1" t="s">
        <v>262</v>
      </c>
      <c r="D24" s="1" t="s">
        <v>97</v>
      </c>
      <c r="E24" s="5"/>
      <c r="F24" s="5">
        <f t="shared" si="0"/>
        <v>0</v>
      </c>
      <c r="G24" s="32">
        <v>120</v>
      </c>
      <c r="H24" s="5">
        <f t="shared" si="2"/>
        <v>120</v>
      </c>
      <c r="I24" s="5"/>
      <c r="J24" s="5">
        <f t="shared" si="3"/>
        <v>0</v>
      </c>
      <c r="K24" s="5">
        <v>100</v>
      </c>
      <c r="L24" s="5">
        <f t="shared" si="1"/>
        <v>100</v>
      </c>
      <c r="P24" s="52"/>
      <c r="Q24" s="52"/>
    </row>
    <row r="25" spans="1:17" s="109" customFormat="1" ht="12.75">
      <c r="A25" s="108">
        <v>5523</v>
      </c>
      <c r="B25" s="110" t="s">
        <v>56</v>
      </c>
      <c r="C25" s="110" t="s">
        <v>112</v>
      </c>
      <c r="D25" s="110" t="s">
        <v>151</v>
      </c>
      <c r="E25" s="111">
        <v>36.59</v>
      </c>
      <c r="F25" s="111">
        <f t="shared" si="0"/>
        <v>36.59</v>
      </c>
      <c r="G25" s="112">
        <v>15</v>
      </c>
      <c r="H25" s="111">
        <f t="shared" si="2"/>
        <v>51.59</v>
      </c>
      <c r="I25" s="111">
        <v>34.64</v>
      </c>
      <c r="J25" s="111">
        <f t="shared" si="3"/>
        <v>34.64</v>
      </c>
      <c r="K25" s="111">
        <v>0</v>
      </c>
      <c r="L25" s="111">
        <f t="shared" si="1"/>
        <v>34.64</v>
      </c>
      <c r="P25" s="111"/>
      <c r="Q25" s="111"/>
    </row>
    <row r="26" spans="1:17" ht="12.75">
      <c r="A26" s="4">
        <v>5524</v>
      </c>
      <c r="B26" s="1" t="s">
        <v>155</v>
      </c>
      <c r="C26" s="1" t="s">
        <v>156</v>
      </c>
      <c r="D26" s="1" t="s">
        <v>64</v>
      </c>
      <c r="E26" s="5">
        <v>35.81</v>
      </c>
      <c r="F26" s="5">
        <f t="shared" si="0"/>
        <v>35.81</v>
      </c>
      <c r="G26" s="32">
        <v>10</v>
      </c>
      <c r="H26" s="5">
        <f t="shared" si="2"/>
        <v>45.81</v>
      </c>
      <c r="I26" s="5">
        <v>38.08</v>
      </c>
      <c r="J26" s="5">
        <f t="shared" si="3"/>
        <v>38.08</v>
      </c>
      <c r="K26" s="5">
        <v>15</v>
      </c>
      <c r="L26" s="5">
        <f t="shared" si="1"/>
        <v>53.08</v>
      </c>
      <c r="P26" s="52"/>
      <c r="Q26" s="52"/>
    </row>
    <row r="27" spans="1:17" ht="12.75">
      <c r="A27" s="4">
        <v>5525</v>
      </c>
      <c r="B27" s="1" t="s">
        <v>28</v>
      </c>
      <c r="C27" s="1" t="s">
        <v>293</v>
      </c>
      <c r="D27" s="1" t="s">
        <v>7</v>
      </c>
      <c r="E27" s="5"/>
      <c r="F27" s="5">
        <f t="shared" si="0"/>
        <v>0</v>
      </c>
      <c r="G27" s="32">
        <v>120</v>
      </c>
      <c r="H27" s="5">
        <f t="shared" si="2"/>
        <v>120</v>
      </c>
      <c r="I27" s="5">
        <v>29.6</v>
      </c>
      <c r="J27" s="5">
        <f t="shared" si="3"/>
        <v>29.6</v>
      </c>
      <c r="K27" s="5">
        <v>0</v>
      </c>
      <c r="L27" s="5">
        <f t="shared" si="1"/>
        <v>29.6</v>
      </c>
      <c r="P27" s="52"/>
      <c r="Q27" s="52"/>
    </row>
    <row r="28" spans="1:17" ht="12.75">
      <c r="A28" s="4">
        <v>5526</v>
      </c>
      <c r="B28" s="1" t="s">
        <v>60</v>
      </c>
      <c r="C28" s="1" t="s">
        <v>114</v>
      </c>
      <c r="D28" s="1" t="s">
        <v>14</v>
      </c>
      <c r="E28" s="5">
        <v>32.75</v>
      </c>
      <c r="F28" s="5">
        <f t="shared" si="0"/>
        <v>32.75</v>
      </c>
      <c r="G28" s="32">
        <v>0</v>
      </c>
      <c r="H28" s="5">
        <f t="shared" si="2"/>
        <v>32.75</v>
      </c>
      <c r="I28" s="5">
        <v>31.69</v>
      </c>
      <c r="J28" s="5">
        <f t="shared" si="3"/>
        <v>31.69</v>
      </c>
      <c r="K28" s="5">
        <v>0</v>
      </c>
      <c r="L28" s="5">
        <f t="shared" si="1"/>
        <v>31.69</v>
      </c>
      <c r="P28" s="52"/>
      <c r="Q28" s="52"/>
    </row>
    <row r="29" spans="1:17" ht="12.75">
      <c r="A29" s="4">
        <v>5527</v>
      </c>
      <c r="B29" s="1" t="s">
        <v>92</v>
      </c>
      <c r="C29" s="1" t="s">
        <v>311</v>
      </c>
      <c r="D29" s="1" t="s">
        <v>13</v>
      </c>
      <c r="E29" s="5"/>
      <c r="F29" s="5">
        <f t="shared" si="0"/>
        <v>0</v>
      </c>
      <c r="G29" s="32">
        <v>120</v>
      </c>
      <c r="H29" s="5">
        <f t="shared" si="2"/>
        <v>120</v>
      </c>
      <c r="I29" s="5">
        <v>41.65</v>
      </c>
      <c r="J29" s="5">
        <f t="shared" si="3"/>
        <v>41.65</v>
      </c>
      <c r="K29" s="5">
        <v>20</v>
      </c>
      <c r="L29" s="5">
        <f t="shared" si="1"/>
        <v>61.65</v>
      </c>
      <c r="P29" s="52"/>
      <c r="Q29" s="52"/>
    </row>
    <row r="30" spans="1:17" ht="12.75">
      <c r="A30" s="4">
        <v>5528</v>
      </c>
      <c r="B30" s="1" t="s">
        <v>57</v>
      </c>
      <c r="C30" s="1" t="s">
        <v>160</v>
      </c>
      <c r="D30" s="1" t="s">
        <v>70</v>
      </c>
      <c r="E30" s="5">
        <v>32.9</v>
      </c>
      <c r="F30" s="5">
        <f t="shared" si="0"/>
        <v>32.9</v>
      </c>
      <c r="G30" s="32">
        <v>10</v>
      </c>
      <c r="H30" s="5">
        <f t="shared" si="2"/>
        <v>42.9</v>
      </c>
      <c r="I30" s="5">
        <v>31.68</v>
      </c>
      <c r="J30" s="5">
        <f t="shared" si="3"/>
        <v>31.68</v>
      </c>
      <c r="K30" s="5">
        <v>0</v>
      </c>
      <c r="L30" s="5">
        <f t="shared" si="1"/>
        <v>31.68</v>
      </c>
      <c r="P30" s="52"/>
      <c r="Q30" s="52"/>
    </row>
    <row r="31" spans="1:17" ht="12.75">
      <c r="A31" s="4">
        <v>5529</v>
      </c>
      <c r="B31" s="1" t="s">
        <v>199</v>
      </c>
      <c r="C31" s="1" t="s">
        <v>213</v>
      </c>
      <c r="D31" s="1" t="s">
        <v>96</v>
      </c>
      <c r="E31" s="5">
        <v>32.72</v>
      </c>
      <c r="F31" s="5">
        <f t="shared" si="0"/>
        <v>32.72</v>
      </c>
      <c r="G31" s="32">
        <v>0</v>
      </c>
      <c r="H31" s="5">
        <f t="shared" si="2"/>
        <v>32.72</v>
      </c>
      <c r="I31" s="5">
        <v>33.99</v>
      </c>
      <c r="J31" s="5">
        <f t="shared" si="3"/>
        <v>33.99</v>
      </c>
      <c r="K31" s="5">
        <v>0</v>
      </c>
      <c r="L31" s="5">
        <f t="shared" si="1"/>
        <v>33.99</v>
      </c>
      <c r="P31" s="52"/>
      <c r="Q31" s="52"/>
    </row>
    <row r="32" spans="1:17" ht="12.75">
      <c r="A32" s="4">
        <v>5530</v>
      </c>
      <c r="B32" s="1" t="s">
        <v>45</v>
      </c>
      <c r="C32" s="1" t="s">
        <v>250</v>
      </c>
      <c r="D32" s="1" t="s">
        <v>117</v>
      </c>
      <c r="E32" s="5"/>
      <c r="F32" s="5">
        <f t="shared" si="0"/>
        <v>0</v>
      </c>
      <c r="G32" s="32">
        <v>120</v>
      </c>
      <c r="H32" s="5">
        <f t="shared" si="2"/>
        <v>120</v>
      </c>
      <c r="I32" s="5"/>
      <c r="J32" s="5">
        <f t="shared" si="3"/>
        <v>0</v>
      </c>
      <c r="K32" s="5">
        <v>100</v>
      </c>
      <c r="L32" s="5">
        <f t="shared" si="1"/>
        <v>100</v>
      </c>
      <c r="P32" s="52"/>
      <c r="Q32" s="52"/>
    </row>
    <row r="33" spans="1:17" ht="12.75">
      <c r="A33" s="4">
        <v>5531</v>
      </c>
      <c r="B33" s="1" t="s">
        <v>44</v>
      </c>
      <c r="C33" s="1" t="s">
        <v>153</v>
      </c>
      <c r="D33" s="1" t="s">
        <v>66</v>
      </c>
      <c r="E33" s="5">
        <v>32.75</v>
      </c>
      <c r="F33" s="5">
        <f t="shared" si="0"/>
        <v>32.75</v>
      </c>
      <c r="G33" s="32">
        <v>0</v>
      </c>
      <c r="H33" s="5">
        <f t="shared" si="2"/>
        <v>32.75</v>
      </c>
      <c r="I33" s="5">
        <v>38.36</v>
      </c>
      <c r="J33" s="5">
        <f t="shared" si="3"/>
        <v>38.36</v>
      </c>
      <c r="K33" s="5">
        <v>5</v>
      </c>
      <c r="L33" s="5">
        <f t="shared" si="1"/>
        <v>43.36</v>
      </c>
      <c r="P33" s="52"/>
      <c r="Q33" s="52"/>
    </row>
    <row r="34" spans="1:17" ht="12.75">
      <c r="A34" s="4">
        <v>5532</v>
      </c>
      <c r="B34" s="1" t="s">
        <v>11</v>
      </c>
      <c r="C34" s="1" t="s">
        <v>243</v>
      </c>
      <c r="D34" s="1" t="s">
        <v>27</v>
      </c>
      <c r="E34" s="5">
        <v>33</v>
      </c>
      <c r="F34" s="5">
        <f t="shared" si="0"/>
        <v>33</v>
      </c>
      <c r="G34" s="32">
        <v>10</v>
      </c>
      <c r="H34" s="5">
        <f t="shared" si="2"/>
        <v>43</v>
      </c>
      <c r="I34" s="5">
        <v>32</v>
      </c>
      <c r="J34" s="5">
        <f t="shared" si="3"/>
        <v>32</v>
      </c>
      <c r="K34" s="5">
        <v>5</v>
      </c>
      <c r="L34" s="5">
        <f t="shared" si="1"/>
        <v>37</v>
      </c>
      <c r="P34" s="52"/>
      <c r="Q34" s="52"/>
    </row>
  </sheetData>
  <sheetProtection/>
  <mergeCells count="2">
    <mergeCell ref="I1:L1"/>
    <mergeCell ref="E1:H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1" sqref="A41:IV41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6" max="6" width="10.75390625" style="0" customWidth="1"/>
    <col min="10" max="10" width="10.125" style="0" customWidth="1"/>
    <col min="15" max="15" width="10.25390625" style="0" customWidth="1"/>
    <col min="22" max="22" width="12.25390625" style="0" customWidth="1"/>
    <col min="23" max="23" width="10.125" style="0" customWidth="1"/>
    <col min="25" max="25" width="10.125" style="0" customWidth="1"/>
  </cols>
  <sheetData>
    <row r="1" spans="5:18" ht="12.75"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  <c r="N1" s="124"/>
      <c r="O1" s="125"/>
      <c r="P1" s="125"/>
      <c r="Q1" s="125"/>
      <c r="R1" s="125"/>
    </row>
    <row r="2" spans="5:21" ht="12.75">
      <c r="E2" s="31" t="s">
        <v>109</v>
      </c>
      <c r="F2" s="59">
        <v>0</v>
      </c>
      <c r="G2" s="31" t="s">
        <v>110</v>
      </c>
      <c r="H2" s="59">
        <v>120</v>
      </c>
      <c r="I2" s="31" t="s">
        <v>109</v>
      </c>
      <c r="J2" s="59">
        <v>0</v>
      </c>
      <c r="K2" s="31" t="s">
        <v>110</v>
      </c>
      <c r="L2" s="59">
        <v>120</v>
      </c>
      <c r="N2" s="31"/>
      <c r="O2" s="57"/>
      <c r="P2" s="58"/>
      <c r="Q2" s="57"/>
      <c r="R2" s="57"/>
      <c r="U2" s="6"/>
    </row>
    <row r="3" spans="1:23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21</v>
      </c>
      <c r="N3" s="2"/>
      <c r="O3" s="2"/>
      <c r="P3" s="2"/>
      <c r="Q3" s="2"/>
      <c r="R3" s="2"/>
      <c r="V3" s="56"/>
      <c r="W3" s="56"/>
    </row>
    <row r="4" spans="1:23" s="7" customFormat="1" ht="12.75">
      <c r="A4" s="60">
        <v>4001</v>
      </c>
      <c r="B4" s="1" t="s">
        <v>6</v>
      </c>
      <c r="C4" s="1" t="s">
        <v>282</v>
      </c>
      <c r="D4" s="1" t="s">
        <v>294</v>
      </c>
      <c r="E4" s="5">
        <v>30.25</v>
      </c>
      <c r="F4" s="5">
        <f aca="true" t="shared" si="0" ref="F4:F49">IF(E4=0,0,IF(E4&gt;$H$2,120,IF(E4&lt;$F$2,0,IF($H$2&gt;E4&gt;$F$2,E4-$F$2))))</f>
        <v>30.25</v>
      </c>
      <c r="G4" s="32">
        <v>5</v>
      </c>
      <c r="H4" s="52">
        <f aca="true" t="shared" si="1" ref="H4:H49">SUM(F4:G4)</f>
        <v>35.25</v>
      </c>
      <c r="I4" s="52"/>
      <c r="J4" s="5">
        <f>IF(I4=0,0,IF(I4&gt;$L$2,120,IF(I4&lt;$J$2,0,IF($L$2&gt;I4&gt;$J$2,I4-$J$2))))</f>
        <v>0</v>
      </c>
      <c r="K4" s="37">
        <v>100</v>
      </c>
      <c r="L4" s="5">
        <f aca="true" t="shared" si="2" ref="L4:L49">SUM(J4:K4)</f>
        <v>100</v>
      </c>
      <c r="M4" s="37"/>
      <c r="N4" s="5"/>
      <c r="O4" s="5"/>
      <c r="P4" s="32"/>
      <c r="Q4" s="52"/>
      <c r="R4" s="37"/>
      <c r="V4" s="52"/>
      <c r="W4" s="52"/>
    </row>
    <row r="5" spans="1:23" ht="12.75">
      <c r="A5" s="60">
        <v>4003</v>
      </c>
      <c r="B5" t="s">
        <v>92</v>
      </c>
      <c r="C5" t="s">
        <v>284</v>
      </c>
      <c r="D5" s="1" t="s">
        <v>100</v>
      </c>
      <c r="E5" s="5">
        <v>35.06</v>
      </c>
      <c r="F5" s="5">
        <f t="shared" si="0"/>
        <v>35.06</v>
      </c>
      <c r="G5" s="32">
        <v>5</v>
      </c>
      <c r="H5" s="52">
        <f t="shared" si="1"/>
        <v>40.06</v>
      </c>
      <c r="I5" s="52">
        <v>34.51</v>
      </c>
      <c r="J5" s="5">
        <f aca="true" t="shared" si="3" ref="J5:J49">IF(I5=0,0,IF(I5&gt;$L$2,120,IF(I5&lt;$J$2,0,IF($L$2&gt;I5&gt;$J$2,I5-$J$2))))</f>
        <v>34.51</v>
      </c>
      <c r="K5" s="37">
        <v>0</v>
      </c>
      <c r="L5" s="5">
        <f t="shared" si="2"/>
        <v>34.51</v>
      </c>
      <c r="M5" s="37"/>
      <c r="N5" s="5"/>
      <c r="O5" s="5"/>
      <c r="P5" s="32"/>
      <c r="Q5" s="52"/>
      <c r="R5" s="37"/>
      <c r="V5" s="52"/>
      <c r="W5" s="52"/>
    </row>
    <row r="6" spans="1:23" ht="12.75">
      <c r="A6" s="60">
        <v>4004</v>
      </c>
      <c r="B6" t="s">
        <v>44</v>
      </c>
      <c r="C6" t="s">
        <v>50</v>
      </c>
      <c r="D6" s="1" t="s">
        <v>69</v>
      </c>
      <c r="E6" s="5">
        <v>38.47</v>
      </c>
      <c r="F6" s="5">
        <f t="shared" si="0"/>
        <v>38.47</v>
      </c>
      <c r="G6" s="32">
        <v>10</v>
      </c>
      <c r="H6" s="52">
        <f>SUM(F6:G6)</f>
        <v>48.47</v>
      </c>
      <c r="I6" s="52">
        <v>33.97</v>
      </c>
      <c r="J6" s="5">
        <f t="shared" si="3"/>
        <v>33.97</v>
      </c>
      <c r="K6" s="37">
        <v>0</v>
      </c>
      <c r="L6" s="5">
        <f t="shared" si="2"/>
        <v>33.97</v>
      </c>
      <c r="M6" s="37"/>
      <c r="N6" s="5"/>
      <c r="O6" s="5"/>
      <c r="P6" s="32"/>
      <c r="Q6" s="52"/>
      <c r="R6" s="37"/>
      <c r="V6" s="52"/>
      <c r="W6" s="52"/>
    </row>
    <row r="7" spans="1:23" ht="12.75">
      <c r="A7" s="61">
        <v>4005</v>
      </c>
      <c r="B7" t="s">
        <v>221</v>
      </c>
      <c r="C7" t="s">
        <v>295</v>
      </c>
      <c r="D7" s="1" t="s">
        <v>13</v>
      </c>
      <c r="E7" s="5"/>
      <c r="F7" s="5">
        <f t="shared" si="0"/>
        <v>0</v>
      </c>
      <c r="G7" s="32">
        <v>120</v>
      </c>
      <c r="H7" s="52">
        <f t="shared" si="1"/>
        <v>120</v>
      </c>
      <c r="I7" s="52"/>
      <c r="J7" s="5">
        <f t="shared" si="3"/>
        <v>0</v>
      </c>
      <c r="K7" s="37">
        <v>100</v>
      </c>
      <c r="L7" s="5">
        <f t="shared" si="2"/>
        <v>100</v>
      </c>
      <c r="M7" s="37"/>
      <c r="N7" s="5"/>
      <c r="O7" s="5"/>
      <c r="P7" s="32"/>
      <c r="Q7" s="52"/>
      <c r="R7" s="37"/>
      <c r="V7" s="52"/>
      <c r="W7" s="52"/>
    </row>
    <row r="8" spans="1:23" ht="12.75">
      <c r="A8" s="60">
        <v>4006</v>
      </c>
      <c r="B8" s="1" t="s">
        <v>52</v>
      </c>
      <c r="C8" s="1" t="s">
        <v>296</v>
      </c>
      <c r="D8" s="1" t="s">
        <v>13</v>
      </c>
      <c r="E8" s="5"/>
      <c r="F8" s="5">
        <f t="shared" si="0"/>
        <v>0</v>
      </c>
      <c r="G8" s="32">
        <v>120</v>
      </c>
      <c r="H8" s="52">
        <f t="shared" si="1"/>
        <v>120</v>
      </c>
      <c r="I8" s="52">
        <v>34.63</v>
      </c>
      <c r="J8" s="5">
        <f t="shared" si="3"/>
        <v>34.63</v>
      </c>
      <c r="K8" s="37">
        <v>0</v>
      </c>
      <c r="L8" s="5">
        <f t="shared" si="2"/>
        <v>34.63</v>
      </c>
      <c r="M8" s="37"/>
      <c r="N8" s="5"/>
      <c r="O8" s="5"/>
      <c r="P8" s="32"/>
      <c r="Q8" s="52"/>
      <c r="R8" s="37"/>
      <c r="V8" s="52"/>
      <c r="W8" s="52"/>
    </row>
    <row r="9" spans="1:23" ht="12.75">
      <c r="A9" s="60">
        <v>4007</v>
      </c>
      <c r="B9" s="1" t="s">
        <v>42</v>
      </c>
      <c r="C9" s="1" t="s">
        <v>244</v>
      </c>
      <c r="D9" s="1" t="s">
        <v>27</v>
      </c>
      <c r="E9" s="5">
        <v>37.81</v>
      </c>
      <c r="F9" s="5">
        <f t="shared" si="0"/>
        <v>37.81</v>
      </c>
      <c r="G9" s="32">
        <v>5</v>
      </c>
      <c r="H9" s="52">
        <f t="shared" si="1"/>
        <v>42.81</v>
      </c>
      <c r="I9" s="52">
        <v>34.47</v>
      </c>
      <c r="J9" s="5">
        <f t="shared" si="3"/>
        <v>34.47</v>
      </c>
      <c r="K9" s="37">
        <v>0</v>
      </c>
      <c r="L9" s="5">
        <f t="shared" si="2"/>
        <v>34.47</v>
      </c>
      <c r="M9" s="37"/>
      <c r="N9" s="5"/>
      <c r="O9" s="5"/>
      <c r="P9" s="32"/>
      <c r="Q9" s="52"/>
      <c r="R9" s="37"/>
      <c r="V9" s="52"/>
      <c r="W9" s="52"/>
    </row>
    <row r="10" spans="1:23" ht="12.75">
      <c r="A10" s="60">
        <v>4008</v>
      </c>
      <c r="B10" s="1" t="s">
        <v>47</v>
      </c>
      <c r="C10" s="1" t="s">
        <v>54</v>
      </c>
      <c r="D10" s="1" t="s">
        <v>64</v>
      </c>
      <c r="E10" s="5">
        <v>44.06</v>
      </c>
      <c r="F10" s="5">
        <f t="shared" si="0"/>
        <v>44.06</v>
      </c>
      <c r="G10" s="32">
        <v>0</v>
      </c>
      <c r="H10" s="52">
        <f t="shared" si="1"/>
        <v>44.06</v>
      </c>
      <c r="I10" s="52">
        <v>35.87</v>
      </c>
      <c r="J10" s="5">
        <f t="shared" si="3"/>
        <v>35.87</v>
      </c>
      <c r="K10" s="37">
        <v>0</v>
      </c>
      <c r="L10" s="5">
        <f t="shared" si="2"/>
        <v>35.87</v>
      </c>
      <c r="M10" s="37"/>
      <c r="N10" s="5"/>
      <c r="O10" s="5"/>
      <c r="P10" s="32"/>
      <c r="Q10" s="52"/>
      <c r="R10" s="37"/>
      <c r="V10" s="52"/>
      <c r="W10" s="52"/>
    </row>
    <row r="11" spans="1:23" ht="12.75">
      <c r="A11" s="60">
        <v>4009</v>
      </c>
      <c r="B11" s="1" t="s">
        <v>46</v>
      </c>
      <c r="C11" s="1" t="s">
        <v>297</v>
      </c>
      <c r="D11" s="1" t="s">
        <v>13</v>
      </c>
      <c r="E11" s="5">
        <v>57.16</v>
      </c>
      <c r="F11" s="5">
        <f t="shared" si="0"/>
        <v>57.16</v>
      </c>
      <c r="G11" s="32">
        <v>15</v>
      </c>
      <c r="H11" s="52">
        <f t="shared" si="1"/>
        <v>72.16</v>
      </c>
      <c r="I11" s="52"/>
      <c r="J11" s="5">
        <f t="shared" si="3"/>
        <v>0</v>
      </c>
      <c r="K11" s="37">
        <v>100</v>
      </c>
      <c r="L11" s="5">
        <f t="shared" si="2"/>
        <v>100</v>
      </c>
      <c r="M11" s="37"/>
      <c r="N11" s="5"/>
      <c r="O11" s="5"/>
      <c r="P11" s="32"/>
      <c r="Q11" s="52"/>
      <c r="R11" s="37"/>
      <c r="V11" s="52"/>
      <c r="W11" s="52"/>
    </row>
    <row r="12" spans="1:23" ht="12.75">
      <c r="A12" s="60">
        <v>4010</v>
      </c>
      <c r="B12" s="1" t="s">
        <v>17</v>
      </c>
      <c r="C12" s="1" t="s">
        <v>26</v>
      </c>
      <c r="D12" s="1" t="s">
        <v>12</v>
      </c>
      <c r="E12" s="5">
        <v>38.72</v>
      </c>
      <c r="F12" s="5">
        <f t="shared" si="0"/>
        <v>38.72</v>
      </c>
      <c r="G12" s="32">
        <v>10</v>
      </c>
      <c r="H12" s="52">
        <f t="shared" si="1"/>
        <v>48.72</v>
      </c>
      <c r="I12" s="52">
        <v>38.02</v>
      </c>
      <c r="J12" s="5">
        <f t="shared" si="3"/>
        <v>38.02</v>
      </c>
      <c r="K12" s="37">
        <v>0</v>
      </c>
      <c r="L12" s="5">
        <f t="shared" si="2"/>
        <v>38.02</v>
      </c>
      <c r="M12" s="37"/>
      <c r="N12" s="5"/>
      <c r="O12" s="5"/>
      <c r="P12" s="32"/>
      <c r="Q12" s="52"/>
      <c r="R12" s="37"/>
      <c r="V12" s="52"/>
      <c r="W12" s="52"/>
    </row>
    <row r="13" spans="1:23" s="115" customFormat="1" ht="12.75">
      <c r="A13" s="122">
        <v>4011</v>
      </c>
      <c r="B13" s="115" t="s">
        <v>165</v>
      </c>
      <c r="C13" s="115" t="s">
        <v>166</v>
      </c>
      <c r="D13" s="116" t="s">
        <v>138</v>
      </c>
      <c r="E13" s="117">
        <v>39.47</v>
      </c>
      <c r="F13" s="117">
        <f t="shared" si="0"/>
        <v>39.47</v>
      </c>
      <c r="G13" s="118">
        <v>5</v>
      </c>
      <c r="H13" s="117">
        <f t="shared" si="1"/>
        <v>44.47</v>
      </c>
      <c r="I13" s="117">
        <v>36.22</v>
      </c>
      <c r="J13" s="117">
        <f t="shared" si="3"/>
        <v>36.22</v>
      </c>
      <c r="K13" s="118">
        <v>0</v>
      </c>
      <c r="L13" s="117">
        <f t="shared" si="2"/>
        <v>36.22</v>
      </c>
      <c r="M13" s="118"/>
      <c r="N13" s="117"/>
      <c r="O13" s="117"/>
      <c r="P13" s="118"/>
      <c r="Q13" s="117"/>
      <c r="R13" s="118"/>
      <c r="V13" s="117"/>
      <c r="W13" s="117"/>
    </row>
    <row r="14" spans="1:23" ht="12.75">
      <c r="A14" s="61">
        <v>4012</v>
      </c>
      <c r="B14" t="s">
        <v>167</v>
      </c>
      <c r="C14" t="s">
        <v>168</v>
      </c>
      <c r="D14" s="1" t="s">
        <v>157</v>
      </c>
      <c r="E14" s="5">
        <v>43.82</v>
      </c>
      <c r="F14" s="5">
        <f t="shared" si="0"/>
        <v>43.82</v>
      </c>
      <c r="G14" s="32">
        <v>0</v>
      </c>
      <c r="H14" s="52">
        <f t="shared" si="1"/>
        <v>43.82</v>
      </c>
      <c r="I14" s="52">
        <v>42.21</v>
      </c>
      <c r="J14" s="5">
        <f t="shared" si="3"/>
        <v>42.21</v>
      </c>
      <c r="K14" s="37">
        <v>0</v>
      </c>
      <c r="L14" s="5">
        <f t="shared" si="2"/>
        <v>42.21</v>
      </c>
      <c r="M14" s="37"/>
      <c r="N14" s="5"/>
      <c r="O14" s="5"/>
      <c r="P14" s="32"/>
      <c r="Q14" s="52"/>
      <c r="R14" s="37"/>
      <c r="V14" s="52"/>
      <c r="W14" s="52"/>
    </row>
    <row r="15" spans="1:23" ht="12.75">
      <c r="A15" s="60">
        <v>4013</v>
      </c>
      <c r="B15" s="1" t="s">
        <v>28</v>
      </c>
      <c r="C15" s="1" t="s">
        <v>280</v>
      </c>
      <c r="D15" s="1" t="s">
        <v>15</v>
      </c>
      <c r="E15" s="5">
        <v>38.72</v>
      </c>
      <c r="F15" s="5">
        <f t="shared" si="0"/>
        <v>38.72</v>
      </c>
      <c r="G15" s="32">
        <v>5</v>
      </c>
      <c r="H15" s="52">
        <f t="shared" si="1"/>
        <v>43.72</v>
      </c>
      <c r="I15" s="52">
        <v>35.03</v>
      </c>
      <c r="J15" s="5">
        <f t="shared" si="3"/>
        <v>35.03</v>
      </c>
      <c r="K15" s="37">
        <v>5</v>
      </c>
      <c r="L15" s="5">
        <f t="shared" si="2"/>
        <v>40.03</v>
      </c>
      <c r="M15" s="37"/>
      <c r="N15" s="5"/>
      <c r="O15" s="5"/>
      <c r="P15" s="32"/>
      <c r="Q15" s="52"/>
      <c r="R15" s="37"/>
      <c r="V15" s="52"/>
      <c r="W15" s="52"/>
    </row>
    <row r="16" spans="1:23" ht="12.75">
      <c r="A16" s="60">
        <v>4014</v>
      </c>
      <c r="B16" s="1" t="s">
        <v>44</v>
      </c>
      <c r="C16" s="1" t="s">
        <v>119</v>
      </c>
      <c r="D16" s="1" t="s">
        <v>65</v>
      </c>
      <c r="E16" s="5">
        <v>35.25</v>
      </c>
      <c r="F16" s="5">
        <f t="shared" si="0"/>
        <v>35.25</v>
      </c>
      <c r="G16" s="32">
        <v>5</v>
      </c>
      <c r="H16" s="52">
        <f t="shared" si="1"/>
        <v>40.25</v>
      </c>
      <c r="I16" s="52">
        <v>32.82</v>
      </c>
      <c r="J16" s="5">
        <f t="shared" si="3"/>
        <v>32.82</v>
      </c>
      <c r="K16" s="37">
        <v>0</v>
      </c>
      <c r="L16" s="5">
        <f t="shared" si="2"/>
        <v>32.82</v>
      </c>
      <c r="M16" s="37"/>
      <c r="N16" s="5"/>
      <c r="O16" s="5"/>
      <c r="P16" s="32"/>
      <c r="Q16" s="52"/>
      <c r="R16" s="37"/>
      <c r="V16" s="52"/>
      <c r="W16" s="52"/>
    </row>
    <row r="17" spans="1:23" ht="12.75">
      <c r="A17" s="60">
        <v>4015</v>
      </c>
      <c r="B17" t="s">
        <v>237</v>
      </c>
      <c r="C17" t="s">
        <v>127</v>
      </c>
      <c r="D17" s="1" t="s">
        <v>16</v>
      </c>
      <c r="E17" s="5">
        <v>38.59</v>
      </c>
      <c r="F17" s="5">
        <f t="shared" si="0"/>
        <v>38.59</v>
      </c>
      <c r="G17" s="32">
        <v>0</v>
      </c>
      <c r="H17" s="52">
        <f t="shared" si="1"/>
        <v>38.59</v>
      </c>
      <c r="I17" s="52">
        <v>36.51</v>
      </c>
      <c r="J17" s="5">
        <f t="shared" si="3"/>
        <v>36.51</v>
      </c>
      <c r="K17" s="37">
        <v>5</v>
      </c>
      <c r="L17" s="5">
        <f t="shared" si="2"/>
        <v>41.51</v>
      </c>
      <c r="M17" s="37"/>
      <c r="N17" s="5"/>
      <c r="O17" s="5"/>
      <c r="P17" s="32"/>
      <c r="Q17" s="52"/>
      <c r="R17" s="37"/>
      <c r="V17" s="52"/>
      <c r="W17" s="52"/>
    </row>
    <row r="18" spans="1:23" ht="12.75">
      <c r="A18" s="60">
        <v>4016</v>
      </c>
      <c r="B18" s="1" t="s">
        <v>10</v>
      </c>
      <c r="C18" s="1" t="s">
        <v>78</v>
      </c>
      <c r="D18" s="1" t="s">
        <v>117</v>
      </c>
      <c r="E18" s="5">
        <v>40.5</v>
      </c>
      <c r="F18" s="5">
        <f>IF(E18=0,0,IF(E18&gt;$H$2,120,IF(E18&lt;$F$2,0,IF($H$2&gt;E18&gt;$F$2,E18-$F$2))))</f>
        <v>40.5</v>
      </c>
      <c r="G18" s="32">
        <v>0</v>
      </c>
      <c r="H18" s="52">
        <f>SUM(F18:G18)</f>
        <v>40.5</v>
      </c>
      <c r="I18" s="52">
        <v>36.34</v>
      </c>
      <c r="J18" s="5">
        <f t="shared" si="3"/>
        <v>36.34</v>
      </c>
      <c r="K18" s="37">
        <v>0</v>
      </c>
      <c r="L18" s="5">
        <f t="shared" si="2"/>
        <v>36.34</v>
      </c>
      <c r="M18" s="37"/>
      <c r="N18" s="52"/>
      <c r="O18" s="5"/>
      <c r="P18" s="37"/>
      <c r="Q18" s="52"/>
      <c r="R18" s="37"/>
      <c r="V18" s="52"/>
      <c r="W18" s="52"/>
    </row>
    <row r="19" spans="1:23" ht="12.75">
      <c r="A19" s="61">
        <v>4017</v>
      </c>
      <c r="B19" t="s">
        <v>47</v>
      </c>
      <c r="C19" t="s">
        <v>170</v>
      </c>
      <c r="D19" s="1" t="s">
        <v>298</v>
      </c>
      <c r="E19" s="5">
        <v>40.65</v>
      </c>
      <c r="F19" s="5">
        <f t="shared" si="0"/>
        <v>40.65</v>
      </c>
      <c r="G19" s="32">
        <v>0</v>
      </c>
      <c r="H19" s="52">
        <f t="shared" si="1"/>
        <v>40.65</v>
      </c>
      <c r="I19" s="52">
        <v>35.55</v>
      </c>
      <c r="J19" s="5">
        <f t="shared" si="3"/>
        <v>35.55</v>
      </c>
      <c r="K19" s="37">
        <v>0</v>
      </c>
      <c r="L19" s="5">
        <f t="shared" si="2"/>
        <v>35.55</v>
      </c>
      <c r="M19" s="37"/>
      <c r="N19" s="5"/>
      <c r="O19" s="5"/>
      <c r="P19" s="32"/>
      <c r="Q19" s="52"/>
      <c r="R19" s="37"/>
      <c r="V19" s="52"/>
      <c r="W19" s="52"/>
    </row>
    <row r="20" spans="1:23" ht="12.75">
      <c r="A20" s="60">
        <v>4018</v>
      </c>
      <c r="B20" s="1" t="s">
        <v>257</v>
      </c>
      <c r="C20" s="1" t="s">
        <v>258</v>
      </c>
      <c r="D20" s="1" t="s">
        <v>72</v>
      </c>
      <c r="E20" s="5">
        <v>37.44</v>
      </c>
      <c r="F20" s="5">
        <f t="shared" si="0"/>
        <v>37.44</v>
      </c>
      <c r="G20" s="32">
        <v>0</v>
      </c>
      <c r="H20" s="52">
        <f t="shared" si="1"/>
        <v>37.44</v>
      </c>
      <c r="I20" s="52">
        <v>38.09</v>
      </c>
      <c r="J20" s="5">
        <f t="shared" si="3"/>
        <v>38.09</v>
      </c>
      <c r="K20" s="37">
        <v>5</v>
      </c>
      <c r="L20" s="5">
        <f t="shared" si="2"/>
        <v>43.09</v>
      </c>
      <c r="M20" s="37"/>
      <c r="N20" s="5"/>
      <c r="O20" s="5"/>
      <c r="P20" s="32"/>
      <c r="Q20" s="52"/>
      <c r="R20" s="36"/>
      <c r="V20" s="52"/>
      <c r="W20" s="52"/>
    </row>
    <row r="21" spans="1:23" ht="12.75">
      <c r="A21" s="60">
        <v>4019</v>
      </c>
      <c r="B21" t="s">
        <v>199</v>
      </c>
      <c r="C21" t="s">
        <v>83</v>
      </c>
      <c r="D21" s="1" t="s">
        <v>64</v>
      </c>
      <c r="E21" s="5">
        <v>42.69</v>
      </c>
      <c r="F21" s="5">
        <f t="shared" si="0"/>
        <v>42.69</v>
      </c>
      <c r="G21" s="32">
        <v>0</v>
      </c>
      <c r="H21" s="52">
        <f t="shared" si="1"/>
        <v>42.69</v>
      </c>
      <c r="I21" s="52">
        <v>39.56</v>
      </c>
      <c r="J21" s="5">
        <f t="shared" si="3"/>
        <v>39.56</v>
      </c>
      <c r="K21" s="37">
        <v>0</v>
      </c>
      <c r="L21" s="5">
        <f t="shared" si="2"/>
        <v>39.56</v>
      </c>
      <c r="M21" s="37"/>
      <c r="N21" s="5"/>
      <c r="O21" s="5"/>
      <c r="P21" s="32"/>
      <c r="Q21" s="52"/>
      <c r="R21" s="37"/>
      <c r="V21" s="52"/>
      <c r="W21" s="52"/>
    </row>
    <row r="22" spans="1:23" ht="12.75">
      <c r="A22" s="60">
        <v>4020</v>
      </c>
      <c r="B22" s="1" t="s">
        <v>277</v>
      </c>
      <c r="C22" s="1" t="s">
        <v>278</v>
      </c>
      <c r="D22" s="1" t="s">
        <v>299</v>
      </c>
      <c r="E22" s="5"/>
      <c r="F22" s="5">
        <f t="shared" si="0"/>
        <v>0</v>
      </c>
      <c r="G22" s="32">
        <v>120</v>
      </c>
      <c r="H22" s="52">
        <f t="shared" si="1"/>
        <v>120</v>
      </c>
      <c r="I22" s="52">
        <v>36.05</v>
      </c>
      <c r="J22" s="5">
        <f t="shared" si="3"/>
        <v>36.05</v>
      </c>
      <c r="K22" s="37">
        <v>5</v>
      </c>
      <c r="L22" s="5">
        <f t="shared" si="2"/>
        <v>41.05</v>
      </c>
      <c r="M22" s="37"/>
      <c r="N22" s="5"/>
      <c r="O22" s="5"/>
      <c r="P22" s="32"/>
      <c r="Q22" s="52"/>
      <c r="R22" s="37"/>
      <c r="S22" s="5"/>
      <c r="T22" s="5"/>
      <c r="U22" s="5"/>
      <c r="V22" s="52"/>
      <c r="W22" s="52"/>
    </row>
    <row r="23" spans="1:23" ht="12.75">
      <c r="A23" s="60">
        <v>4021</v>
      </c>
      <c r="B23" s="1" t="s">
        <v>200</v>
      </c>
      <c r="C23" s="1" t="s">
        <v>31</v>
      </c>
      <c r="D23" s="1" t="s">
        <v>299</v>
      </c>
      <c r="E23" s="5">
        <v>39.96</v>
      </c>
      <c r="F23" s="5">
        <f t="shared" si="0"/>
        <v>39.96</v>
      </c>
      <c r="G23" s="32">
        <v>0</v>
      </c>
      <c r="H23" s="52">
        <f t="shared" si="1"/>
        <v>39.96</v>
      </c>
      <c r="I23" s="52">
        <v>39.36</v>
      </c>
      <c r="J23" s="5">
        <f t="shared" si="3"/>
        <v>39.36</v>
      </c>
      <c r="K23" s="37">
        <v>5</v>
      </c>
      <c r="L23" s="5">
        <f t="shared" si="2"/>
        <v>44.36</v>
      </c>
      <c r="M23" s="37"/>
      <c r="N23" s="5"/>
      <c r="O23" s="5"/>
      <c r="P23" s="32"/>
      <c r="Q23" s="52"/>
      <c r="R23" s="37"/>
      <c r="V23" s="52"/>
      <c r="W23" s="52"/>
    </row>
    <row r="24" spans="1:23" ht="12.75">
      <c r="A24" s="60">
        <v>4022</v>
      </c>
      <c r="B24" t="s">
        <v>161</v>
      </c>
      <c r="C24" t="s">
        <v>162</v>
      </c>
      <c r="D24" s="1" t="s">
        <v>13</v>
      </c>
      <c r="E24" s="5"/>
      <c r="F24" s="5">
        <f t="shared" si="0"/>
        <v>0</v>
      </c>
      <c r="G24" s="32">
        <v>120</v>
      </c>
      <c r="H24" s="52">
        <f t="shared" si="1"/>
        <v>120</v>
      </c>
      <c r="I24" s="52"/>
      <c r="J24" s="5">
        <f t="shared" si="3"/>
        <v>0</v>
      </c>
      <c r="K24" s="37">
        <v>100</v>
      </c>
      <c r="L24" s="5">
        <f t="shared" si="2"/>
        <v>100</v>
      </c>
      <c r="M24" s="37"/>
      <c r="N24" s="5"/>
      <c r="O24" s="5"/>
      <c r="P24" s="32"/>
      <c r="Q24" s="52"/>
      <c r="R24" s="37"/>
      <c r="V24" s="52"/>
      <c r="W24" s="52"/>
    </row>
    <row r="25" spans="1:23" ht="12.75">
      <c r="A25" s="60">
        <v>4023</v>
      </c>
      <c r="B25" s="1" t="s">
        <v>92</v>
      </c>
      <c r="C25" s="1" t="s">
        <v>195</v>
      </c>
      <c r="D25" s="1" t="s">
        <v>12</v>
      </c>
      <c r="E25" s="5">
        <v>41.6</v>
      </c>
      <c r="F25" s="5">
        <f t="shared" si="0"/>
        <v>41.6</v>
      </c>
      <c r="G25" s="32">
        <v>5</v>
      </c>
      <c r="H25" s="52">
        <f t="shared" si="1"/>
        <v>46.6</v>
      </c>
      <c r="I25" s="52">
        <v>35.34</v>
      </c>
      <c r="J25" s="5">
        <f t="shared" si="3"/>
        <v>35.34</v>
      </c>
      <c r="K25" s="37">
        <v>0</v>
      </c>
      <c r="L25" s="5">
        <f t="shared" si="2"/>
        <v>35.34</v>
      </c>
      <c r="M25" s="37"/>
      <c r="N25" s="5"/>
      <c r="O25" s="5"/>
      <c r="P25" s="32"/>
      <c r="Q25" s="52"/>
      <c r="R25" s="37"/>
      <c r="V25" s="52"/>
      <c r="W25" s="52"/>
    </row>
    <row r="26" spans="1:23" ht="12.75">
      <c r="A26" s="60">
        <v>4024</v>
      </c>
      <c r="B26" s="1" t="s">
        <v>240</v>
      </c>
      <c r="C26" s="1" t="s">
        <v>245</v>
      </c>
      <c r="D26" s="1" t="s">
        <v>27</v>
      </c>
      <c r="E26" s="5">
        <v>38.69</v>
      </c>
      <c r="F26" s="5">
        <f t="shared" si="0"/>
        <v>38.69</v>
      </c>
      <c r="G26" s="32">
        <v>10</v>
      </c>
      <c r="H26" s="52">
        <f t="shared" si="1"/>
        <v>48.69</v>
      </c>
      <c r="I26" s="52">
        <v>36.44</v>
      </c>
      <c r="J26" s="5">
        <f t="shared" si="3"/>
        <v>36.44</v>
      </c>
      <c r="K26" s="37">
        <v>5</v>
      </c>
      <c r="L26" s="5">
        <f t="shared" si="2"/>
        <v>41.44</v>
      </c>
      <c r="M26" s="37"/>
      <c r="N26" s="5"/>
      <c r="O26" s="5"/>
      <c r="P26" s="32"/>
      <c r="Q26" s="52"/>
      <c r="R26" s="37"/>
      <c r="V26" s="52"/>
      <c r="W26" s="52"/>
    </row>
    <row r="27" spans="1:23" s="109" customFormat="1" ht="12.75">
      <c r="A27" s="123">
        <v>4025</v>
      </c>
      <c r="B27" s="109" t="s">
        <v>169</v>
      </c>
      <c r="C27" s="109" t="s">
        <v>79</v>
      </c>
      <c r="D27" s="110" t="s">
        <v>138</v>
      </c>
      <c r="E27" s="111">
        <v>43.54</v>
      </c>
      <c r="F27" s="111">
        <f t="shared" si="0"/>
        <v>43.54</v>
      </c>
      <c r="G27" s="112">
        <v>0</v>
      </c>
      <c r="H27" s="111">
        <f t="shared" si="1"/>
        <v>43.54</v>
      </c>
      <c r="I27" s="111">
        <v>36.03</v>
      </c>
      <c r="J27" s="111">
        <f t="shared" si="3"/>
        <v>36.03</v>
      </c>
      <c r="K27" s="112">
        <v>0</v>
      </c>
      <c r="L27" s="111">
        <f t="shared" si="2"/>
        <v>36.03</v>
      </c>
      <c r="M27" s="112"/>
      <c r="N27" s="111"/>
      <c r="O27" s="111"/>
      <c r="P27" s="112"/>
      <c r="Q27" s="111"/>
      <c r="R27" s="121"/>
      <c r="V27" s="111"/>
      <c r="W27" s="111"/>
    </row>
    <row r="28" spans="1:23" ht="12.75">
      <c r="A28" s="60">
        <v>4027</v>
      </c>
      <c r="B28" t="s">
        <v>253</v>
      </c>
      <c r="C28" t="s">
        <v>254</v>
      </c>
      <c r="D28" s="1" t="s">
        <v>134</v>
      </c>
      <c r="E28" s="5">
        <v>55.03</v>
      </c>
      <c r="F28" s="5">
        <f t="shared" si="0"/>
        <v>55.03</v>
      </c>
      <c r="G28" s="32">
        <v>20</v>
      </c>
      <c r="H28" s="52">
        <f t="shared" si="1"/>
        <v>75.03</v>
      </c>
      <c r="I28" s="52">
        <v>41.84</v>
      </c>
      <c r="J28" s="5">
        <f t="shared" si="3"/>
        <v>41.84</v>
      </c>
      <c r="K28" s="37">
        <v>0</v>
      </c>
      <c r="L28" s="5">
        <f t="shared" si="2"/>
        <v>41.84</v>
      </c>
      <c r="M28" s="37"/>
      <c r="N28" s="5"/>
      <c r="O28" s="5"/>
      <c r="P28" s="32"/>
      <c r="Q28" s="52"/>
      <c r="R28" s="37"/>
      <c r="V28" s="52"/>
      <c r="W28" s="52"/>
    </row>
    <row r="29" spans="1:23" ht="12.75">
      <c r="A29" s="60">
        <v>4028</v>
      </c>
      <c r="B29" t="s">
        <v>45</v>
      </c>
      <c r="C29" t="s">
        <v>86</v>
      </c>
      <c r="D29" s="1" t="s">
        <v>32</v>
      </c>
      <c r="E29" s="5">
        <v>37.31</v>
      </c>
      <c r="F29" s="5">
        <f t="shared" si="0"/>
        <v>37.31</v>
      </c>
      <c r="G29" s="32">
        <v>0</v>
      </c>
      <c r="H29" s="52">
        <f t="shared" si="1"/>
        <v>37.31</v>
      </c>
      <c r="I29" s="52">
        <v>36.34</v>
      </c>
      <c r="J29" s="5">
        <f t="shared" si="3"/>
        <v>36.34</v>
      </c>
      <c r="K29" s="37">
        <v>5</v>
      </c>
      <c r="L29" s="5">
        <f t="shared" si="2"/>
        <v>41.34</v>
      </c>
      <c r="M29" s="37"/>
      <c r="N29" s="5"/>
      <c r="O29" s="5"/>
      <c r="P29" s="32"/>
      <c r="Q29" s="52"/>
      <c r="R29" s="37"/>
      <c r="V29" s="52"/>
      <c r="W29" s="52"/>
    </row>
    <row r="30" spans="1:23" ht="12.75">
      <c r="A30" s="60">
        <v>4029</v>
      </c>
      <c r="B30" s="1" t="s">
        <v>44</v>
      </c>
      <c r="C30" s="1" t="s">
        <v>55</v>
      </c>
      <c r="D30" s="1" t="s">
        <v>63</v>
      </c>
      <c r="E30" s="5">
        <v>39.87</v>
      </c>
      <c r="F30" s="5">
        <f t="shared" si="0"/>
        <v>39.87</v>
      </c>
      <c r="G30" s="32">
        <v>10</v>
      </c>
      <c r="H30" s="52">
        <f t="shared" si="1"/>
        <v>49.87</v>
      </c>
      <c r="I30" s="52">
        <v>35.09</v>
      </c>
      <c r="J30" s="5">
        <f t="shared" si="3"/>
        <v>35.09</v>
      </c>
      <c r="K30" s="37">
        <v>0</v>
      </c>
      <c r="L30" s="5">
        <f t="shared" si="2"/>
        <v>35.09</v>
      </c>
      <c r="M30" s="37"/>
      <c r="N30" s="5"/>
      <c r="O30" s="5"/>
      <c r="P30" s="32"/>
      <c r="Q30" s="52"/>
      <c r="R30" s="37"/>
      <c r="V30" s="52"/>
      <c r="W30" s="52"/>
    </row>
    <row r="31" spans="1:23" ht="12.75">
      <c r="A31" s="60">
        <v>4030</v>
      </c>
      <c r="B31" s="1" t="s">
        <v>265</v>
      </c>
      <c r="C31" s="1" t="s">
        <v>266</v>
      </c>
      <c r="D31" s="1" t="s">
        <v>197</v>
      </c>
      <c r="E31" s="5">
        <v>38.4</v>
      </c>
      <c r="F31" s="5">
        <f t="shared" si="0"/>
        <v>38.4</v>
      </c>
      <c r="G31" s="32">
        <v>5</v>
      </c>
      <c r="H31" s="52">
        <f t="shared" si="1"/>
        <v>43.4</v>
      </c>
      <c r="I31" s="52"/>
      <c r="J31" s="5">
        <f t="shared" si="3"/>
        <v>0</v>
      </c>
      <c r="K31" s="37">
        <v>100</v>
      </c>
      <c r="L31" s="5">
        <f t="shared" si="2"/>
        <v>100</v>
      </c>
      <c r="M31" s="37"/>
      <c r="N31" s="5"/>
      <c r="O31" s="5"/>
      <c r="P31" s="32"/>
      <c r="Q31" s="52"/>
      <c r="R31" s="37"/>
      <c r="V31" s="52"/>
      <c r="W31" s="52"/>
    </row>
    <row r="32" spans="1:23" ht="12.75">
      <c r="A32" s="60">
        <v>4031</v>
      </c>
      <c r="B32" t="s">
        <v>251</v>
      </c>
      <c r="C32" t="s">
        <v>252</v>
      </c>
      <c r="D32" s="1" t="s">
        <v>117</v>
      </c>
      <c r="E32" s="5">
        <v>37.34</v>
      </c>
      <c r="F32" s="5">
        <f t="shared" si="0"/>
        <v>37.34</v>
      </c>
      <c r="G32" s="32">
        <v>5</v>
      </c>
      <c r="H32" s="52">
        <f t="shared" si="1"/>
        <v>42.34</v>
      </c>
      <c r="I32" s="52">
        <v>33.9</v>
      </c>
      <c r="J32" s="5">
        <f t="shared" si="3"/>
        <v>33.9</v>
      </c>
      <c r="K32" s="37">
        <v>0</v>
      </c>
      <c r="L32" s="5">
        <f t="shared" si="2"/>
        <v>33.9</v>
      </c>
      <c r="M32" s="37"/>
      <c r="N32" s="5"/>
      <c r="O32" s="5"/>
      <c r="P32" s="32"/>
      <c r="Q32" s="52"/>
      <c r="R32" s="37"/>
      <c r="V32" s="52"/>
      <c r="W32" s="52"/>
    </row>
    <row r="33" spans="1:23" ht="12.75">
      <c r="A33" s="61">
        <v>4032</v>
      </c>
      <c r="B33" t="s">
        <v>201</v>
      </c>
      <c r="C33" t="s">
        <v>300</v>
      </c>
      <c r="D33" s="1" t="s">
        <v>13</v>
      </c>
      <c r="E33" s="5">
        <v>38.91</v>
      </c>
      <c r="F33" s="5">
        <f t="shared" si="0"/>
        <v>38.91</v>
      </c>
      <c r="G33" s="32">
        <v>5</v>
      </c>
      <c r="H33" s="52">
        <f t="shared" si="1"/>
        <v>43.91</v>
      </c>
      <c r="I33" s="52"/>
      <c r="J33" s="5">
        <f t="shared" si="3"/>
        <v>0</v>
      </c>
      <c r="K33" s="37">
        <v>100</v>
      </c>
      <c r="L33" s="5">
        <f t="shared" si="2"/>
        <v>100</v>
      </c>
      <c r="M33" s="37"/>
      <c r="N33" s="5"/>
      <c r="O33" s="5"/>
      <c r="P33" s="32"/>
      <c r="Q33" s="52"/>
      <c r="R33" s="37"/>
      <c r="V33" s="52"/>
      <c r="W33" s="52"/>
    </row>
    <row r="34" spans="1:23" ht="12.75">
      <c r="A34" s="61">
        <v>4033</v>
      </c>
      <c r="B34" t="s">
        <v>257</v>
      </c>
      <c r="C34" t="s">
        <v>256</v>
      </c>
      <c r="D34" s="1" t="s">
        <v>65</v>
      </c>
      <c r="E34" s="5">
        <v>35.5</v>
      </c>
      <c r="F34" s="5">
        <f t="shared" si="0"/>
        <v>35.5</v>
      </c>
      <c r="G34" s="32">
        <v>5</v>
      </c>
      <c r="H34" s="52">
        <f t="shared" si="1"/>
        <v>40.5</v>
      </c>
      <c r="I34" s="52">
        <v>33.75</v>
      </c>
      <c r="J34" s="5">
        <f t="shared" si="3"/>
        <v>33.75</v>
      </c>
      <c r="K34" s="37">
        <v>0</v>
      </c>
      <c r="L34" s="5">
        <f t="shared" si="2"/>
        <v>33.75</v>
      </c>
      <c r="M34" s="37"/>
      <c r="N34" s="5"/>
      <c r="O34" s="5"/>
      <c r="P34" s="32"/>
      <c r="Q34" s="52"/>
      <c r="R34" s="37"/>
      <c r="V34" s="52"/>
      <c r="W34" s="52"/>
    </row>
    <row r="35" spans="1:23" ht="12.75">
      <c r="A35" s="60">
        <v>4034</v>
      </c>
      <c r="B35" t="s">
        <v>248</v>
      </c>
      <c r="C35" t="s">
        <v>249</v>
      </c>
      <c r="D35" s="1" t="s">
        <v>16</v>
      </c>
      <c r="E35" s="5">
        <v>36.96</v>
      </c>
      <c r="F35" s="5">
        <f t="shared" si="0"/>
        <v>36.96</v>
      </c>
      <c r="G35" s="32">
        <v>0</v>
      </c>
      <c r="H35" s="52">
        <f t="shared" si="1"/>
        <v>36.96</v>
      </c>
      <c r="I35" s="52">
        <v>35.5</v>
      </c>
      <c r="J35" s="5">
        <f t="shared" si="3"/>
        <v>35.5</v>
      </c>
      <c r="K35" s="37">
        <v>0</v>
      </c>
      <c r="L35" s="5">
        <f t="shared" si="2"/>
        <v>35.5</v>
      </c>
      <c r="M35" s="37"/>
      <c r="N35" s="5"/>
      <c r="O35" s="5"/>
      <c r="P35" s="32"/>
      <c r="Q35" s="52"/>
      <c r="R35" s="37"/>
      <c r="V35" s="52"/>
      <c r="W35" s="52"/>
    </row>
    <row r="36" spans="1:23" ht="12.75">
      <c r="A36" s="60">
        <v>4035</v>
      </c>
      <c r="B36" s="1" t="s">
        <v>30</v>
      </c>
      <c r="C36" s="1" t="s">
        <v>125</v>
      </c>
      <c r="D36" s="1" t="s">
        <v>7</v>
      </c>
      <c r="E36" s="5">
        <v>36.16</v>
      </c>
      <c r="F36" s="5">
        <f t="shared" si="0"/>
        <v>36.16</v>
      </c>
      <c r="G36" s="32">
        <v>0</v>
      </c>
      <c r="H36" s="52">
        <f t="shared" si="1"/>
        <v>36.16</v>
      </c>
      <c r="I36" s="52">
        <v>36.97</v>
      </c>
      <c r="J36" s="5">
        <f t="shared" si="3"/>
        <v>36.97</v>
      </c>
      <c r="K36" s="37">
        <v>0</v>
      </c>
      <c r="L36" s="5">
        <f t="shared" si="2"/>
        <v>36.97</v>
      </c>
      <c r="M36" s="37"/>
      <c r="N36" s="5"/>
      <c r="O36" s="5"/>
      <c r="P36" s="32"/>
      <c r="Q36" s="52"/>
      <c r="R36" s="37"/>
      <c r="V36" s="52"/>
      <c r="W36" s="52"/>
    </row>
    <row r="37" spans="1:23" ht="12.75">
      <c r="A37" s="60">
        <v>4036</v>
      </c>
      <c r="B37" s="1" t="s">
        <v>124</v>
      </c>
      <c r="C37" s="1" t="s">
        <v>82</v>
      </c>
      <c r="D37" s="1" t="s">
        <v>142</v>
      </c>
      <c r="E37" s="5">
        <v>35.5</v>
      </c>
      <c r="F37" s="5">
        <f t="shared" si="0"/>
        <v>35.5</v>
      </c>
      <c r="G37" s="32">
        <v>5</v>
      </c>
      <c r="H37" s="52">
        <f t="shared" si="1"/>
        <v>40.5</v>
      </c>
      <c r="I37" s="52">
        <v>35.28</v>
      </c>
      <c r="J37" s="5">
        <f t="shared" si="3"/>
        <v>35.28</v>
      </c>
      <c r="K37" s="37">
        <v>0</v>
      </c>
      <c r="L37" s="5">
        <f t="shared" si="2"/>
        <v>35.28</v>
      </c>
      <c r="M37" s="37"/>
      <c r="N37" s="5"/>
      <c r="O37" s="5"/>
      <c r="P37" s="32"/>
      <c r="Q37" s="52"/>
      <c r="R37" s="37"/>
      <c r="V37" s="52"/>
      <c r="W37" s="52"/>
    </row>
    <row r="38" spans="1:23" ht="12.75">
      <c r="A38" s="60">
        <v>4037</v>
      </c>
      <c r="B38" s="1" t="s">
        <v>121</v>
      </c>
      <c r="C38" s="1" t="s">
        <v>122</v>
      </c>
      <c r="D38" s="1" t="s">
        <v>69</v>
      </c>
      <c r="E38" s="5">
        <v>35.63</v>
      </c>
      <c r="F38" s="5">
        <f t="shared" si="0"/>
        <v>35.63</v>
      </c>
      <c r="G38" s="32">
        <v>10</v>
      </c>
      <c r="H38" s="52">
        <f>SUM(F38:G38)</f>
        <v>45.63</v>
      </c>
      <c r="I38" s="52">
        <v>34.1</v>
      </c>
      <c r="J38" s="5">
        <f t="shared" si="3"/>
        <v>34.1</v>
      </c>
      <c r="K38" s="37">
        <v>0</v>
      </c>
      <c r="L38" s="5">
        <f t="shared" si="2"/>
        <v>34.1</v>
      </c>
      <c r="M38" s="37"/>
      <c r="N38" s="5"/>
      <c r="O38" s="5"/>
      <c r="P38" s="32"/>
      <c r="Q38" s="52"/>
      <c r="R38" s="37"/>
      <c r="V38" s="52"/>
      <c r="W38" s="52"/>
    </row>
    <row r="39" spans="1:23" ht="12.75">
      <c r="A39" s="61">
        <v>4038</v>
      </c>
      <c r="B39" t="s">
        <v>118</v>
      </c>
      <c r="C39" t="s">
        <v>129</v>
      </c>
      <c r="D39" s="1" t="s">
        <v>113</v>
      </c>
      <c r="E39" s="5">
        <v>37.68</v>
      </c>
      <c r="F39" s="5">
        <f t="shared" si="0"/>
        <v>37.68</v>
      </c>
      <c r="G39" s="32">
        <v>5</v>
      </c>
      <c r="H39" s="52">
        <f>SUM(F39:G39)</f>
        <v>42.68</v>
      </c>
      <c r="I39" s="52"/>
      <c r="J39" s="5">
        <f t="shared" si="3"/>
        <v>0</v>
      </c>
      <c r="K39" s="37">
        <v>100</v>
      </c>
      <c r="L39" s="5">
        <f t="shared" si="2"/>
        <v>100</v>
      </c>
      <c r="M39" s="37"/>
      <c r="N39" s="5"/>
      <c r="O39" s="5"/>
      <c r="P39" s="32"/>
      <c r="Q39" s="52"/>
      <c r="R39" s="37"/>
      <c r="V39" s="52"/>
      <c r="W39" s="52"/>
    </row>
    <row r="40" spans="1:23" ht="12.75">
      <c r="A40" s="60">
        <v>4039</v>
      </c>
      <c r="B40" t="s">
        <v>126</v>
      </c>
      <c r="C40" t="s">
        <v>163</v>
      </c>
      <c r="D40" s="1" t="s">
        <v>100</v>
      </c>
      <c r="E40" s="5">
        <v>34.12</v>
      </c>
      <c r="F40" s="5">
        <f t="shared" si="0"/>
        <v>34.12</v>
      </c>
      <c r="G40" s="32">
        <v>0</v>
      </c>
      <c r="H40" s="52">
        <f>SUM(F40:G40)</f>
        <v>34.12</v>
      </c>
      <c r="I40" s="52">
        <v>31.08</v>
      </c>
      <c r="J40" s="5">
        <f t="shared" si="3"/>
        <v>31.08</v>
      </c>
      <c r="K40" s="37">
        <v>0</v>
      </c>
      <c r="L40" s="5">
        <f t="shared" si="2"/>
        <v>31.08</v>
      </c>
      <c r="M40" s="37"/>
      <c r="N40" s="5"/>
      <c r="O40" s="5"/>
      <c r="P40" s="32"/>
      <c r="Q40" s="52"/>
      <c r="R40" s="37"/>
      <c r="V40" s="52"/>
      <c r="W40" s="52"/>
    </row>
    <row r="41" spans="1:23" s="109" customFormat="1" ht="12.75">
      <c r="A41" s="123">
        <v>4040</v>
      </c>
      <c r="B41" s="110" t="s">
        <v>56</v>
      </c>
      <c r="C41" s="110" t="s">
        <v>88</v>
      </c>
      <c r="D41" s="110" t="s">
        <v>152</v>
      </c>
      <c r="E41" s="111">
        <v>37.66</v>
      </c>
      <c r="F41" s="111">
        <f t="shared" si="0"/>
        <v>37.66</v>
      </c>
      <c r="G41" s="112">
        <v>15</v>
      </c>
      <c r="H41" s="111">
        <f t="shared" si="1"/>
        <v>52.66</v>
      </c>
      <c r="I41" s="111">
        <v>38.6</v>
      </c>
      <c r="J41" s="111">
        <f t="shared" si="3"/>
        <v>38.6</v>
      </c>
      <c r="K41" s="112">
        <v>10</v>
      </c>
      <c r="L41" s="111">
        <f t="shared" si="2"/>
        <v>48.6</v>
      </c>
      <c r="M41" s="112"/>
      <c r="N41" s="111"/>
      <c r="O41" s="111"/>
      <c r="P41" s="112"/>
      <c r="Q41" s="111"/>
      <c r="R41" s="112"/>
      <c r="V41" s="111"/>
      <c r="W41" s="111"/>
    </row>
    <row r="42" spans="1:23" ht="12.75">
      <c r="A42" s="60">
        <v>4041</v>
      </c>
      <c r="B42" t="s">
        <v>240</v>
      </c>
      <c r="C42" t="s">
        <v>267</v>
      </c>
      <c r="D42" s="1" t="s">
        <v>198</v>
      </c>
      <c r="E42" s="5">
        <v>36.22</v>
      </c>
      <c r="F42" s="5">
        <f t="shared" si="0"/>
        <v>36.22</v>
      </c>
      <c r="G42" s="32">
        <v>10</v>
      </c>
      <c r="H42" s="52">
        <f t="shared" si="1"/>
        <v>46.22</v>
      </c>
      <c r="I42" s="52">
        <v>34.38</v>
      </c>
      <c r="J42" s="5">
        <f t="shared" si="3"/>
        <v>34.38</v>
      </c>
      <c r="K42" s="37">
        <v>5</v>
      </c>
      <c r="L42" s="5">
        <f t="shared" si="2"/>
        <v>39.38</v>
      </c>
      <c r="M42" s="37"/>
      <c r="N42" s="5"/>
      <c r="O42" s="5"/>
      <c r="P42" s="32"/>
      <c r="Q42" s="52"/>
      <c r="R42" s="37"/>
      <c r="V42" s="52"/>
      <c r="W42" s="52"/>
    </row>
    <row r="43" spans="1:23" ht="12.75">
      <c r="A43" s="60">
        <v>4042</v>
      </c>
      <c r="B43" s="1" t="s">
        <v>128</v>
      </c>
      <c r="C43" s="1" t="s">
        <v>25</v>
      </c>
      <c r="D43" s="1" t="s">
        <v>7</v>
      </c>
      <c r="E43" s="5"/>
      <c r="F43" s="5">
        <f t="shared" si="0"/>
        <v>0</v>
      </c>
      <c r="G43" s="32">
        <v>120</v>
      </c>
      <c r="H43" s="52">
        <f t="shared" si="1"/>
        <v>120</v>
      </c>
      <c r="I43" s="52"/>
      <c r="J43" s="5">
        <f t="shared" si="3"/>
        <v>0</v>
      </c>
      <c r="K43" s="37">
        <v>100</v>
      </c>
      <c r="L43" s="5">
        <f t="shared" si="2"/>
        <v>100</v>
      </c>
      <c r="M43" s="37"/>
      <c r="N43" s="5"/>
      <c r="O43" s="5"/>
      <c r="P43" s="32"/>
      <c r="Q43" s="52"/>
      <c r="R43" s="37"/>
      <c r="V43" s="52"/>
      <c r="W43" s="52"/>
    </row>
    <row r="44" spans="1:12" ht="12.75">
      <c r="A44" s="61">
        <v>4043</v>
      </c>
      <c r="B44" s="34" t="s">
        <v>164</v>
      </c>
      <c r="C44" s="34" t="s">
        <v>87</v>
      </c>
      <c r="D44" s="35" t="s">
        <v>72</v>
      </c>
      <c r="E44" s="5">
        <v>39.56</v>
      </c>
      <c r="F44" s="5">
        <f t="shared" si="0"/>
        <v>39.56</v>
      </c>
      <c r="G44" s="32">
        <v>0</v>
      </c>
      <c r="H44" s="52">
        <f t="shared" si="1"/>
        <v>39.56</v>
      </c>
      <c r="I44" s="52">
        <v>36.35</v>
      </c>
      <c r="J44" s="5">
        <f t="shared" si="3"/>
        <v>36.35</v>
      </c>
      <c r="K44" s="37">
        <v>0</v>
      </c>
      <c r="L44" s="5">
        <f t="shared" si="2"/>
        <v>36.35</v>
      </c>
    </row>
    <row r="45" spans="1:12" ht="12.75">
      <c r="A45" s="60">
        <v>4044</v>
      </c>
      <c r="B45" t="s">
        <v>301</v>
      </c>
      <c r="C45" t="s">
        <v>302</v>
      </c>
      <c r="D45" s="1" t="s">
        <v>13</v>
      </c>
      <c r="E45" s="5">
        <v>41.28</v>
      </c>
      <c r="F45" s="5">
        <f t="shared" si="0"/>
        <v>41.28</v>
      </c>
      <c r="G45" s="32">
        <v>0</v>
      </c>
      <c r="H45" s="52">
        <f t="shared" si="1"/>
        <v>41.28</v>
      </c>
      <c r="I45" s="52">
        <v>37.62</v>
      </c>
      <c r="J45" s="5">
        <f t="shared" si="3"/>
        <v>37.62</v>
      </c>
      <c r="K45" s="37">
        <v>0</v>
      </c>
      <c r="L45" s="5">
        <f t="shared" si="2"/>
        <v>37.62</v>
      </c>
    </row>
    <row r="46" spans="1:12" ht="12.75">
      <c r="A46" s="60">
        <v>4045</v>
      </c>
      <c r="B46" t="s">
        <v>274</v>
      </c>
      <c r="C46" t="s">
        <v>275</v>
      </c>
      <c r="D46" s="1" t="s">
        <v>136</v>
      </c>
      <c r="E46" s="5">
        <v>55.78</v>
      </c>
      <c r="F46" s="5">
        <f t="shared" si="0"/>
        <v>55.78</v>
      </c>
      <c r="G46" s="32">
        <v>5</v>
      </c>
      <c r="H46" s="52">
        <f t="shared" si="1"/>
        <v>60.78</v>
      </c>
      <c r="I46" s="52">
        <v>52.91</v>
      </c>
      <c r="J46" s="5">
        <f t="shared" si="3"/>
        <v>52.91</v>
      </c>
      <c r="K46" s="37">
        <v>10</v>
      </c>
      <c r="L46" s="5">
        <f t="shared" si="2"/>
        <v>62.91</v>
      </c>
    </row>
    <row r="47" spans="1:12" ht="12.75">
      <c r="A47" s="60">
        <v>4046</v>
      </c>
      <c r="B47" t="s">
        <v>303</v>
      </c>
      <c r="C47" t="s">
        <v>304</v>
      </c>
      <c r="D47" s="1" t="s">
        <v>13</v>
      </c>
      <c r="E47" s="5">
        <v>47.09</v>
      </c>
      <c r="F47" s="5">
        <f t="shared" si="0"/>
        <v>47.09</v>
      </c>
      <c r="G47" s="32">
        <v>10</v>
      </c>
      <c r="H47" s="52">
        <f t="shared" si="1"/>
        <v>57.09</v>
      </c>
      <c r="I47" s="52">
        <v>46.96</v>
      </c>
      <c r="J47" s="5">
        <f t="shared" si="3"/>
        <v>46.96</v>
      </c>
      <c r="K47" s="37">
        <v>5</v>
      </c>
      <c r="L47" s="5">
        <f t="shared" si="2"/>
        <v>51.96</v>
      </c>
    </row>
    <row r="48" spans="1:12" ht="12.75">
      <c r="A48" s="60">
        <v>4047</v>
      </c>
      <c r="B48" s="1" t="s">
        <v>44</v>
      </c>
      <c r="C48" s="1" t="s">
        <v>51</v>
      </c>
      <c r="D48" s="1" t="s">
        <v>65</v>
      </c>
      <c r="E48" s="5">
        <v>39.34</v>
      </c>
      <c r="F48" s="5">
        <f t="shared" si="0"/>
        <v>39.34</v>
      </c>
      <c r="G48" s="32">
        <v>0</v>
      </c>
      <c r="H48" s="52">
        <f t="shared" si="1"/>
        <v>39.34</v>
      </c>
      <c r="I48" s="52">
        <v>35.52</v>
      </c>
      <c r="J48" s="5">
        <f t="shared" si="3"/>
        <v>35.52</v>
      </c>
      <c r="K48" s="37">
        <v>0</v>
      </c>
      <c r="L48" s="5">
        <f t="shared" si="2"/>
        <v>35.52</v>
      </c>
    </row>
    <row r="49" spans="1:12" ht="12.75">
      <c r="A49" s="60">
        <v>4048</v>
      </c>
      <c r="B49" s="1" t="s">
        <v>253</v>
      </c>
      <c r="C49" s="1" t="s">
        <v>196</v>
      </c>
      <c r="D49" s="1" t="s">
        <v>198</v>
      </c>
      <c r="E49" s="5">
        <v>36.28</v>
      </c>
      <c r="F49" s="5">
        <f t="shared" si="0"/>
        <v>36.28</v>
      </c>
      <c r="G49" s="32">
        <v>10</v>
      </c>
      <c r="H49" s="52">
        <f t="shared" si="1"/>
        <v>46.28</v>
      </c>
      <c r="I49" s="52">
        <v>34.89</v>
      </c>
      <c r="J49" s="5">
        <f t="shared" si="3"/>
        <v>34.89</v>
      </c>
      <c r="K49" s="37">
        <v>0</v>
      </c>
      <c r="L49" s="5">
        <f t="shared" si="2"/>
        <v>34.89</v>
      </c>
    </row>
  </sheetData>
  <sheetProtection/>
  <mergeCells count="3">
    <mergeCell ref="N1:R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11.375" style="0" customWidth="1"/>
    <col min="2" max="2" width="22.00390625" style="0" bestFit="1" customWidth="1"/>
    <col min="3" max="3" width="26.25390625" style="0" bestFit="1" customWidth="1"/>
    <col min="4" max="4" width="16.625" style="0" bestFit="1" customWidth="1"/>
    <col min="6" max="6" width="10.625" style="0" customWidth="1"/>
    <col min="10" max="10" width="10.75390625" style="0" customWidth="1"/>
  </cols>
  <sheetData>
    <row r="1" spans="4:12" ht="12.75">
      <c r="D1" s="1"/>
      <c r="E1" s="124" t="s">
        <v>22</v>
      </c>
      <c r="F1" s="124"/>
      <c r="G1" s="124"/>
      <c r="H1" s="124"/>
      <c r="I1" s="124" t="s">
        <v>144</v>
      </c>
      <c r="J1" s="124"/>
      <c r="K1" s="124"/>
      <c r="L1" s="124"/>
    </row>
    <row r="2" spans="4:12" ht="12.75">
      <c r="D2" s="1"/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v>0</v>
      </c>
      <c r="K2" s="31" t="s">
        <v>110</v>
      </c>
      <c r="L2" s="59">
        <v>120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</row>
    <row r="4" spans="1:12" ht="12.75">
      <c r="A4" s="4">
        <v>3001</v>
      </c>
      <c r="B4" s="1" t="s">
        <v>235</v>
      </c>
      <c r="C4" s="1" t="s">
        <v>236</v>
      </c>
      <c r="D4" s="1" t="s">
        <v>305</v>
      </c>
      <c r="E4" s="5"/>
      <c r="F4" s="5">
        <f aca="true" t="shared" si="0" ref="F4:F22">IF(E4=0,0,IF(E4&gt;$H$2,120,IF(E4&lt;$F$2,0,IF($H$2&gt;E4&gt;$F$2,E4-$F$2))))</f>
        <v>0</v>
      </c>
      <c r="G4" s="32">
        <v>120</v>
      </c>
      <c r="H4" s="5">
        <f aca="true" t="shared" si="1" ref="H4:H21">SUM(F4:G4)</f>
        <v>120</v>
      </c>
      <c r="I4">
        <v>38.25</v>
      </c>
      <c r="J4" s="5">
        <f>IF(I4=0,0,IF(I4&gt;$L$2,120,IF(I4&lt;$J$2,0,IF($L$2&gt;I4&gt;$J$2,I4-$J$2))))</f>
        <v>38.25</v>
      </c>
      <c r="K4">
        <v>5</v>
      </c>
      <c r="L4" s="5">
        <f aca="true" t="shared" si="2" ref="L4:L22">SUM(J4:K4)</f>
        <v>43.25</v>
      </c>
    </row>
    <row r="5" spans="1:12" ht="12.75">
      <c r="A5" s="4">
        <v>3002</v>
      </c>
      <c r="B5" s="1" t="s">
        <v>36</v>
      </c>
      <c r="C5" s="1" t="s">
        <v>37</v>
      </c>
      <c r="D5" s="1" t="s">
        <v>224</v>
      </c>
      <c r="E5" s="5">
        <v>40.97</v>
      </c>
      <c r="F5" s="5">
        <f t="shared" si="0"/>
        <v>1.9699999999999989</v>
      </c>
      <c r="G5" s="32">
        <v>0</v>
      </c>
      <c r="H5" s="5">
        <f t="shared" si="1"/>
        <v>1.9699999999999989</v>
      </c>
      <c r="I5">
        <v>36.66</v>
      </c>
      <c r="J5" s="5">
        <f aca="true" t="shared" si="3" ref="J5:J22">IF(I5=0,0,IF(I5&gt;$L$2,120,IF(I5&lt;$J$2,0,IF($L$2&gt;I5&gt;$J$2,I5-$J$2))))</f>
        <v>36.66</v>
      </c>
      <c r="K5">
        <v>0</v>
      </c>
      <c r="L5" s="5">
        <f t="shared" si="2"/>
        <v>36.66</v>
      </c>
    </row>
    <row r="6" spans="1:12" ht="12.75">
      <c r="A6" s="4">
        <v>3003</v>
      </c>
      <c r="B6" s="1" t="s">
        <v>221</v>
      </c>
      <c r="C6" s="1" t="s">
        <v>222</v>
      </c>
      <c r="D6" s="1" t="s">
        <v>89</v>
      </c>
      <c r="E6" s="5">
        <v>41.31</v>
      </c>
      <c r="F6" s="5">
        <f t="shared" si="0"/>
        <v>2.3100000000000023</v>
      </c>
      <c r="G6" s="32">
        <v>10</v>
      </c>
      <c r="H6" s="5">
        <f t="shared" si="1"/>
        <v>12.310000000000002</v>
      </c>
      <c r="I6">
        <v>38.14</v>
      </c>
      <c r="J6" s="5">
        <f t="shared" si="3"/>
        <v>38.14</v>
      </c>
      <c r="K6">
        <v>0</v>
      </c>
      <c r="L6" s="5">
        <f t="shared" si="2"/>
        <v>38.14</v>
      </c>
    </row>
    <row r="7" spans="1:12" ht="12.75">
      <c r="A7" s="4">
        <v>3004</v>
      </c>
      <c r="B7" s="1" t="s">
        <v>123</v>
      </c>
      <c r="C7" s="1" t="s">
        <v>130</v>
      </c>
      <c r="D7" s="1" t="s">
        <v>48</v>
      </c>
      <c r="E7" s="5">
        <v>43.75</v>
      </c>
      <c r="F7" s="5">
        <f t="shared" si="0"/>
        <v>4.75</v>
      </c>
      <c r="G7" s="32">
        <v>5</v>
      </c>
      <c r="H7" s="5">
        <f t="shared" si="1"/>
        <v>9.75</v>
      </c>
      <c r="I7">
        <v>38.68</v>
      </c>
      <c r="J7" s="5">
        <f t="shared" si="3"/>
        <v>38.68</v>
      </c>
      <c r="K7">
        <v>0</v>
      </c>
      <c r="L7" s="5">
        <f t="shared" si="2"/>
        <v>38.68</v>
      </c>
    </row>
    <row r="8" spans="1:12" ht="12.75">
      <c r="A8" s="4">
        <v>3005</v>
      </c>
      <c r="B8" s="1" t="s">
        <v>61</v>
      </c>
      <c r="C8" s="1" t="s">
        <v>74</v>
      </c>
      <c r="D8" s="1" t="s">
        <v>70</v>
      </c>
      <c r="E8" s="5">
        <v>40.5</v>
      </c>
      <c r="F8" s="5">
        <f t="shared" si="0"/>
        <v>1.5</v>
      </c>
      <c r="G8" s="32">
        <v>5</v>
      </c>
      <c r="H8" s="5">
        <f>SUM(F8:G8)</f>
        <v>6.5</v>
      </c>
      <c r="I8">
        <v>37.11</v>
      </c>
      <c r="J8" s="5">
        <f t="shared" si="3"/>
        <v>37.11</v>
      </c>
      <c r="K8">
        <v>5</v>
      </c>
      <c r="L8" s="5">
        <f t="shared" si="2"/>
        <v>42.11</v>
      </c>
    </row>
    <row r="9" spans="1:12" s="109" customFormat="1" ht="12.75">
      <c r="A9" s="108">
        <v>3008</v>
      </c>
      <c r="B9" s="110" t="s">
        <v>85</v>
      </c>
      <c r="C9" s="110" t="s">
        <v>75</v>
      </c>
      <c r="D9" s="110" t="s">
        <v>139</v>
      </c>
      <c r="E9" s="111">
        <v>44</v>
      </c>
      <c r="F9" s="111">
        <f t="shared" si="0"/>
        <v>5</v>
      </c>
      <c r="G9" s="112">
        <v>5</v>
      </c>
      <c r="H9" s="111">
        <f t="shared" si="1"/>
        <v>10</v>
      </c>
      <c r="I9" s="109">
        <v>37.42</v>
      </c>
      <c r="J9" s="111">
        <f t="shared" si="3"/>
        <v>37.42</v>
      </c>
      <c r="K9" s="109">
        <v>0</v>
      </c>
      <c r="L9" s="111">
        <f t="shared" si="2"/>
        <v>37.42</v>
      </c>
    </row>
    <row r="10" spans="1:12" ht="12.75">
      <c r="A10" s="4">
        <v>3009</v>
      </c>
      <c r="B10" t="s">
        <v>200</v>
      </c>
      <c r="C10" t="s">
        <v>209</v>
      </c>
      <c r="D10" s="1" t="s">
        <v>89</v>
      </c>
      <c r="E10" s="5" t="s">
        <v>313</v>
      </c>
      <c r="F10" s="5">
        <f t="shared" si="0"/>
        <v>120</v>
      </c>
      <c r="G10" s="32"/>
      <c r="H10" s="5">
        <f t="shared" si="1"/>
        <v>120</v>
      </c>
      <c r="J10" s="5">
        <f t="shared" si="3"/>
        <v>0</v>
      </c>
      <c r="K10">
        <v>100</v>
      </c>
      <c r="L10" s="5">
        <f t="shared" si="2"/>
        <v>100</v>
      </c>
    </row>
    <row r="11" spans="1:12" ht="12.75">
      <c r="A11" s="4">
        <v>3010</v>
      </c>
      <c r="B11" s="1" t="s">
        <v>230</v>
      </c>
      <c r="C11" s="1" t="s">
        <v>292</v>
      </c>
      <c r="D11" s="1" t="s">
        <v>48</v>
      </c>
      <c r="E11" s="5">
        <v>45.87</v>
      </c>
      <c r="F11" s="5">
        <f t="shared" si="0"/>
        <v>6.869999999999997</v>
      </c>
      <c r="G11" s="32">
        <v>0</v>
      </c>
      <c r="H11" s="5">
        <f t="shared" si="1"/>
        <v>6.869999999999997</v>
      </c>
      <c r="I11">
        <v>43.05</v>
      </c>
      <c r="J11" s="5">
        <f t="shared" si="3"/>
        <v>43.05</v>
      </c>
      <c r="K11">
        <v>0</v>
      </c>
      <c r="L11" s="5">
        <f t="shared" si="2"/>
        <v>43.05</v>
      </c>
    </row>
    <row r="12" spans="1:12" ht="12.75">
      <c r="A12" s="4">
        <v>3011</v>
      </c>
      <c r="B12" t="s">
        <v>171</v>
      </c>
      <c r="C12" t="s">
        <v>232</v>
      </c>
      <c r="D12" s="1" t="s">
        <v>309</v>
      </c>
      <c r="E12" s="5"/>
      <c r="F12" s="5">
        <f t="shared" si="0"/>
        <v>0</v>
      </c>
      <c r="G12" s="32">
        <v>120</v>
      </c>
      <c r="H12" s="5">
        <f t="shared" si="1"/>
        <v>120</v>
      </c>
      <c r="J12" s="5">
        <f t="shared" si="3"/>
        <v>0</v>
      </c>
      <c r="K12">
        <v>100</v>
      </c>
      <c r="L12" s="5">
        <f t="shared" si="2"/>
        <v>100</v>
      </c>
    </row>
    <row r="13" spans="1:12" ht="12.75">
      <c r="A13" s="4">
        <v>3012</v>
      </c>
      <c r="B13" s="1" t="s">
        <v>47</v>
      </c>
      <c r="C13" s="1" t="s">
        <v>59</v>
      </c>
      <c r="D13" s="1" t="s">
        <v>71</v>
      </c>
      <c r="E13" s="5">
        <v>45.62</v>
      </c>
      <c r="F13" s="5">
        <f t="shared" si="0"/>
        <v>6.619999999999997</v>
      </c>
      <c r="G13" s="32">
        <v>0</v>
      </c>
      <c r="H13" s="5">
        <f t="shared" si="1"/>
        <v>6.619999999999997</v>
      </c>
      <c r="I13">
        <v>37.58</v>
      </c>
      <c r="J13" s="5">
        <f t="shared" si="3"/>
        <v>37.58</v>
      </c>
      <c r="K13">
        <v>0</v>
      </c>
      <c r="L13" s="5">
        <f t="shared" si="2"/>
        <v>37.58</v>
      </c>
    </row>
    <row r="14" spans="1:12" ht="12.75">
      <c r="A14" s="4">
        <v>3013</v>
      </c>
      <c r="B14" s="1" t="s">
        <v>271</v>
      </c>
      <c r="C14" s="1" t="s">
        <v>272</v>
      </c>
      <c r="D14" s="1" t="s">
        <v>309</v>
      </c>
      <c r="E14" s="5">
        <v>37.44</v>
      </c>
      <c r="F14" s="5">
        <f t="shared" si="0"/>
        <v>0</v>
      </c>
      <c r="G14" s="32">
        <v>5</v>
      </c>
      <c r="H14" s="5">
        <f t="shared" si="1"/>
        <v>5</v>
      </c>
      <c r="I14">
        <v>42.75</v>
      </c>
      <c r="J14" s="5">
        <f t="shared" si="3"/>
        <v>42.75</v>
      </c>
      <c r="K14">
        <v>5</v>
      </c>
      <c r="L14" s="5">
        <f t="shared" si="2"/>
        <v>47.75</v>
      </c>
    </row>
    <row r="15" spans="1:12" ht="12.75">
      <c r="A15" s="4">
        <v>3014</v>
      </c>
      <c r="B15" s="1" t="s">
        <v>240</v>
      </c>
      <c r="C15" s="1" t="s">
        <v>241</v>
      </c>
      <c r="D15" s="1" t="s">
        <v>310</v>
      </c>
      <c r="E15" s="5">
        <v>42.09</v>
      </c>
      <c r="F15" s="5">
        <f t="shared" si="0"/>
        <v>3.0900000000000034</v>
      </c>
      <c r="G15" s="32">
        <v>0</v>
      </c>
      <c r="H15" s="5">
        <f t="shared" si="1"/>
        <v>3.0900000000000034</v>
      </c>
      <c r="I15">
        <v>40.25</v>
      </c>
      <c r="J15" s="5">
        <f t="shared" si="3"/>
        <v>40.25</v>
      </c>
      <c r="K15">
        <v>0</v>
      </c>
      <c r="L15" s="5">
        <f t="shared" si="2"/>
        <v>40.25</v>
      </c>
    </row>
    <row r="16" spans="1:12" ht="12.75">
      <c r="A16" s="4">
        <v>3015</v>
      </c>
      <c r="B16" s="1" t="s">
        <v>107</v>
      </c>
      <c r="C16" s="1" t="s">
        <v>38</v>
      </c>
      <c r="D16" s="1" t="s">
        <v>310</v>
      </c>
      <c r="E16" s="5">
        <v>47</v>
      </c>
      <c r="F16" s="5">
        <f t="shared" si="0"/>
        <v>8</v>
      </c>
      <c r="G16" s="32">
        <v>0</v>
      </c>
      <c r="H16" s="5">
        <f t="shared" si="1"/>
        <v>8</v>
      </c>
      <c r="I16">
        <v>46.69</v>
      </c>
      <c r="J16" s="5">
        <f t="shared" si="3"/>
        <v>46.69</v>
      </c>
      <c r="K16">
        <v>5</v>
      </c>
      <c r="L16" s="5">
        <f t="shared" si="2"/>
        <v>51.69</v>
      </c>
    </row>
    <row r="17" spans="1:12" ht="12.75">
      <c r="A17" s="4">
        <v>3016</v>
      </c>
      <c r="B17" s="1" t="s">
        <v>49</v>
      </c>
      <c r="C17" s="1" t="s">
        <v>62</v>
      </c>
      <c r="D17" s="1" t="s">
        <v>70</v>
      </c>
      <c r="E17" s="5">
        <v>37.25</v>
      </c>
      <c r="F17" s="5">
        <f t="shared" si="0"/>
        <v>0</v>
      </c>
      <c r="G17" s="32">
        <v>0</v>
      </c>
      <c r="H17" s="5">
        <f t="shared" si="1"/>
        <v>0</v>
      </c>
      <c r="I17">
        <v>35.4</v>
      </c>
      <c r="J17" s="5">
        <f t="shared" si="3"/>
        <v>35.4</v>
      </c>
      <c r="K17">
        <v>0</v>
      </c>
      <c r="L17" s="5">
        <f t="shared" si="2"/>
        <v>35.4</v>
      </c>
    </row>
    <row r="18" spans="1:12" s="109" customFormat="1" ht="12.75">
      <c r="A18" s="108">
        <v>3017</v>
      </c>
      <c r="B18" s="110" t="s">
        <v>85</v>
      </c>
      <c r="C18" s="110" t="s">
        <v>218</v>
      </c>
      <c r="D18" s="110" t="s">
        <v>151</v>
      </c>
      <c r="E18" s="111">
        <v>38.34</v>
      </c>
      <c r="F18" s="111">
        <f t="shared" si="0"/>
        <v>0</v>
      </c>
      <c r="G18" s="112">
        <v>5</v>
      </c>
      <c r="H18" s="111">
        <f t="shared" si="1"/>
        <v>5</v>
      </c>
      <c r="J18" s="111">
        <f t="shared" si="3"/>
        <v>0</v>
      </c>
      <c r="K18" s="109">
        <v>100</v>
      </c>
      <c r="L18" s="111">
        <f t="shared" si="2"/>
        <v>100</v>
      </c>
    </row>
    <row r="19" spans="1:12" ht="12.75">
      <c r="A19" s="4">
        <v>3018</v>
      </c>
      <c r="B19" s="1" t="s">
        <v>42</v>
      </c>
      <c r="C19" s="1" t="s">
        <v>131</v>
      </c>
      <c r="D19" s="1" t="s">
        <v>14</v>
      </c>
      <c r="E19" s="5">
        <v>39.56</v>
      </c>
      <c r="F19" s="5">
        <f t="shared" si="0"/>
        <v>0.5600000000000023</v>
      </c>
      <c r="G19" s="32">
        <v>5</v>
      </c>
      <c r="H19" s="5">
        <f t="shared" si="1"/>
        <v>5.560000000000002</v>
      </c>
      <c r="I19">
        <v>34.47</v>
      </c>
      <c r="J19" s="5">
        <f t="shared" si="3"/>
        <v>34.47</v>
      </c>
      <c r="K19">
        <v>0</v>
      </c>
      <c r="L19" s="5">
        <f t="shared" si="2"/>
        <v>34.47</v>
      </c>
    </row>
    <row r="20" spans="1:12" ht="12.75">
      <c r="A20" s="4">
        <v>3019</v>
      </c>
      <c r="B20" s="1" t="s">
        <v>53</v>
      </c>
      <c r="C20" s="1" t="s">
        <v>312</v>
      </c>
      <c r="D20" s="1" t="s">
        <v>97</v>
      </c>
      <c r="E20" s="5">
        <v>48.56</v>
      </c>
      <c r="F20" s="5">
        <f t="shared" si="0"/>
        <v>9.560000000000002</v>
      </c>
      <c r="G20" s="32">
        <v>0</v>
      </c>
      <c r="H20" s="5">
        <f t="shared" si="1"/>
        <v>9.560000000000002</v>
      </c>
      <c r="J20" s="5">
        <f t="shared" si="3"/>
        <v>0</v>
      </c>
      <c r="K20">
        <v>100</v>
      </c>
      <c r="L20" s="5">
        <f t="shared" si="2"/>
        <v>100</v>
      </c>
    </row>
    <row r="21" spans="1:12" s="115" customFormat="1" ht="12.75">
      <c r="A21" s="114">
        <v>3020</v>
      </c>
      <c r="B21" s="115" t="s">
        <v>165</v>
      </c>
      <c r="C21" s="115" t="s">
        <v>76</v>
      </c>
      <c r="D21" s="116" t="s">
        <v>139</v>
      </c>
      <c r="E21" s="117">
        <v>45.25</v>
      </c>
      <c r="F21" s="117">
        <f t="shared" si="0"/>
        <v>6.25</v>
      </c>
      <c r="G21" s="118">
        <v>0</v>
      </c>
      <c r="H21" s="117">
        <f t="shared" si="1"/>
        <v>6.25</v>
      </c>
      <c r="I21" s="115">
        <v>39.15</v>
      </c>
      <c r="J21" s="117">
        <f t="shared" si="3"/>
        <v>39.15</v>
      </c>
      <c r="K21" s="115">
        <v>0</v>
      </c>
      <c r="L21" s="117">
        <f t="shared" si="2"/>
        <v>39.15</v>
      </c>
    </row>
    <row r="22" spans="1:12" ht="12.75">
      <c r="A22" s="4">
        <v>3021</v>
      </c>
      <c r="B22" s="1" t="s">
        <v>230</v>
      </c>
      <c r="C22" s="1" t="s">
        <v>231</v>
      </c>
      <c r="D22" s="1" t="s">
        <v>89</v>
      </c>
      <c r="E22" s="5">
        <v>53.19</v>
      </c>
      <c r="F22" s="5">
        <f t="shared" si="0"/>
        <v>14.189999999999998</v>
      </c>
      <c r="G22" s="32">
        <v>10</v>
      </c>
      <c r="H22" s="5">
        <f>SUM(F22:G22)</f>
        <v>24.189999999999998</v>
      </c>
      <c r="I22">
        <v>47.64</v>
      </c>
      <c r="J22" s="5">
        <f t="shared" si="3"/>
        <v>47.64</v>
      </c>
      <c r="K22">
        <v>5</v>
      </c>
      <c r="L22" s="5">
        <f t="shared" si="2"/>
        <v>52.64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Zver</cp:lastModifiedBy>
  <cp:lastPrinted>2010-02-20T13:54:40Z</cp:lastPrinted>
  <dcterms:created xsi:type="dcterms:W3CDTF">2004-06-14T22:07:41Z</dcterms:created>
  <dcterms:modified xsi:type="dcterms:W3CDTF">2010-02-24T16:06:56Z</dcterms:modified>
  <cp:category/>
  <cp:version/>
  <cp:contentType/>
  <cp:contentStatus/>
</cp:coreProperties>
</file>