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3835" windowHeight="10740" activeTab="1"/>
  </bookViews>
  <sheets>
    <sheet name="Title" sheetId="1" r:id="rId1"/>
    <sheet name="BA-Maxi" sheetId="2" r:id="rId2"/>
    <sheet name="BA-Medium" sheetId="3" r:id="rId3"/>
    <sheet name="BA-Mini" sheetId="4" r:id="rId4"/>
  </sheets>
  <definedNames>
    <definedName name="_xlfn.BAHTTEXT" hidden="1">#NAME?</definedName>
    <definedName name="_xlnm.Print_Area" localSheetId="1">'BA-Maxi'!$A$1:$Q$30</definedName>
    <definedName name="_xlnm.Print_Area" localSheetId="2">'BA-Medium'!$A$1:$Q$21</definedName>
    <definedName name="_xlnm.Print_Area" localSheetId="3">'BA-Mini'!$A$1:$Q$22</definedName>
  </definedNames>
  <calcPr fullCalcOnLoad="1"/>
</workbook>
</file>

<file path=xl/sharedStrings.xml><?xml version="1.0" encoding="utf-8"?>
<sst xmlns="http://schemas.openxmlformats.org/spreadsheetml/2006/main" count="297" uniqueCount="114">
  <si>
    <t xml:space="preserve">Протокол всероссийских соревнований по аджилити </t>
  </si>
  <si>
    <t>ФКВС «Кураж - 2010»</t>
  </si>
  <si>
    <t>дата:</t>
  </si>
  <si>
    <t>05 сентября 2010 года</t>
  </si>
  <si>
    <t>место проведения:</t>
  </si>
  <si>
    <t>г. Пермь, СДП "ДКЖ"</t>
  </si>
  <si>
    <t>количество участников:</t>
  </si>
  <si>
    <t>программа:</t>
  </si>
  <si>
    <t xml:space="preserve">двоеборье </t>
  </si>
  <si>
    <t>главный судья:</t>
  </si>
  <si>
    <t>Байдин К.П.</t>
  </si>
  <si>
    <t>судьи:</t>
  </si>
  <si>
    <t>главный секретарь:</t>
  </si>
  <si>
    <t>Карпушина Н.А.</t>
  </si>
  <si>
    <t>секретарь:</t>
  </si>
  <si>
    <t>Банщикова А.А.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</si>
  <si>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</si>
  <si>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</si>
  <si>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</si>
  <si>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</si>
  <si>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</si>
  <si>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</si>
  <si>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</si>
  <si>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</si>
  <si>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</si>
  <si>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</si>
  <si>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</si>
  <si>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</si>
  <si>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</si>
  <si>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</si>
  <si>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</si>
  <si>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</si>
  <si>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</si>
  <si>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49 пар</t>
  </si>
  <si>
    <t>ЦСС/Пермь</t>
  </si>
  <si>
    <t>ШАР/Пермь</t>
  </si>
  <si>
    <t>Березники</t>
  </si>
  <si>
    <t>Категория MAXI</t>
  </si>
  <si>
    <t>Кудрина Анна</t>
  </si>
  <si>
    <t>б/к Perpetum Mobile</t>
  </si>
  <si>
    <t>Маленьких Юлия</t>
  </si>
  <si>
    <t>б/к Везунчик</t>
  </si>
  <si>
    <t>Зворыгина Любовь</t>
  </si>
  <si>
    <t>б/к Элвис</t>
  </si>
  <si>
    <t>Чебыкина Ирина</t>
  </si>
  <si>
    <t>ир/т Жеральд</t>
  </si>
  <si>
    <t>Папко Татьяна</t>
  </si>
  <si>
    <t>б/к Гейм Спирит</t>
  </si>
  <si>
    <t>б/к Брайт Би</t>
  </si>
  <si>
    <t>Штернберг Наталья</t>
  </si>
  <si>
    <t>б/к Феррари</t>
  </si>
  <si>
    <t>снят</t>
  </si>
  <si>
    <t>Черкашина Анна</t>
  </si>
  <si>
    <t>б/к Вираж</t>
  </si>
  <si>
    <t>Бондарева Анна</t>
  </si>
  <si>
    <t>б/к Беркут</t>
  </si>
  <si>
    <t>Дружинина Ольга</t>
  </si>
  <si>
    <t>малинуа Лорд</t>
  </si>
  <si>
    <t>б/к Грег</t>
  </si>
  <si>
    <t>шелти Пьеро</t>
  </si>
  <si>
    <t>Мамаева Екатерина</t>
  </si>
  <si>
    <t>тервюрен Леон</t>
  </si>
  <si>
    <t>Пшеничникова Мария</t>
  </si>
  <si>
    <t>б/к Виртуоз</t>
  </si>
  <si>
    <t>Гришаева Елена</t>
  </si>
  <si>
    <t>тервюрен Иркут</t>
  </si>
  <si>
    <t>Недригайло Елена</t>
  </si>
  <si>
    <t>ир/т Дэнс</t>
  </si>
  <si>
    <t>Попова Дарья</t>
  </si>
  <si>
    <t>б/к Вестерн</t>
  </si>
  <si>
    <t>Никифорова Наталья</t>
  </si>
  <si>
    <t>б/к Аер Лис</t>
  </si>
  <si>
    <t>Костарева Нелли</t>
  </si>
  <si>
    <t>пудель Василиса</t>
  </si>
  <si>
    <t>б/к Гленда</t>
  </si>
  <si>
    <t>б/к Глен</t>
  </si>
  <si>
    <t>Евдокимова Радислава</t>
  </si>
  <si>
    <t>малинуа Шумахер</t>
  </si>
  <si>
    <t>Категория MEDIUM</t>
  </si>
  <si>
    <t>Категория MINI</t>
  </si>
  <si>
    <t>ДТЮ/Пермь</t>
  </si>
  <si>
    <t>шелти Цент</t>
  </si>
  <si>
    <t>шелти Вальтер</t>
  </si>
  <si>
    <t>метис Риск</t>
  </si>
  <si>
    <t>Панфилова Татьяна</t>
  </si>
  <si>
    <t>гл.ф/т Зербина</t>
  </si>
  <si>
    <t>Семина Юлия</t>
  </si>
  <si>
    <t>рус/спан. Бумер</t>
  </si>
  <si>
    <t>б/к Мамба</t>
  </si>
  <si>
    <t>шелти Лисенок</t>
  </si>
  <si>
    <t>гл.ф/т Гиви</t>
  </si>
  <si>
    <t>Катутис Ангелина</t>
  </si>
  <si>
    <t>гл.ф/т Бэби</t>
  </si>
  <si>
    <t>б/к Юнити</t>
  </si>
  <si>
    <t>б/к Баттерфляй</t>
  </si>
  <si>
    <t>шелти Чудо</t>
  </si>
  <si>
    <t>метис Тобик</t>
  </si>
  <si>
    <t>н/я</t>
  </si>
  <si>
    <t>шелти Пайнери</t>
  </si>
  <si>
    <t>шелти Сюзанна</t>
  </si>
  <si>
    <t>Кольцова Анна</t>
  </si>
  <si>
    <t>шпиц Алиса</t>
  </si>
  <si>
    <t>пудель Дуся</t>
  </si>
  <si>
    <t>шпиц Геральт</t>
  </si>
  <si>
    <t>Пономарева Дарья</t>
  </si>
  <si>
    <t>шпиц Бонапарт</t>
  </si>
  <si>
    <t>шелти Матисс</t>
  </si>
  <si>
    <t>шпиц Граф</t>
  </si>
  <si>
    <t>шелти Брошка</t>
  </si>
  <si>
    <t>шпиц Крош</t>
  </si>
  <si>
    <t>пили Экзотика</t>
  </si>
  <si>
    <t>шелти Иф Онли</t>
  </si>
  <si>
    <t>шелти Аджилика</t>
  </si>
  <si>
    <t>шпиц Гинея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</si>
</sst>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Alignment="1" applyProtection="1">
      <alignment/>
      <protection hidden="1"/>
    </xf>
    <xf numFmtId="0" fontId="19" fillId="2" borderId="11" xfId="0" applyFont="1" applyFill="1" applyBorder="1" applyAlignment="1" applyProtection="1">
      <alignment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4" fillId="2" borderId="14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15" xfId="0" applyFont="1" applyFill="1" applyBorder="1" applyAlignment="1" applyProtection="1">
      <alignment horizontal="center"/>
      <protection hidden="1"/>
    </xf>
    <xf numFmtId="0" fontId="14" fillId="2" borderId="16" xfId="0" applyFont="1" applyFill="1" applyBorder="1" applyAlignment="1" applyProtection="1">
      <alignment horizontal="center"/>
      <protection hidden="1"/>
    </xf>
    <xf numFmtId="0" fontId="14" fillId="2" borderId="17" xfId="0" applyFont="1" applyFill="1" applyBorder="1" applyAlignment="1" applyProtection="1">
      <alignment horizontal="center"/>
      <protection hidden="1"/>
    </xf>
    <xf numFmtId="169" fontId="14" fillId="2" borderId="16" xfId="0" applyNumberFormat="1" applyFont="1" applyFill="1" applyBorder="1" applyAlignment="1" applyProtection="1">
      <alignment horizontal="center"/>
      <protection hidden="1"/>
    </xf>
    <xf numFmtId="0" fontId="14" fillId="2" borderId="18" xfId="0" applyFont="1" applyFill="1" applyBorder="1" applyAlignment="1" applyProtection="1">
      <alignment horizontal="center"/>
      <protection hidden="1"/>
    </xf>
    <xf numFmtId="0" fontId="18" fillId="2" borderId="19" xfId="0" applyFont="1" applyFill="1" applyBorder="1" applyAlignment="1" applyProtection="1">
      <alignment horizontal="center" vertical="center" wrapText="1"/>
      <protection hidden="1"/>
    </xf>
    <xf numFmtId="0" fontId="18" fillId="2" borderId="20" xfId="0" applyFont="1" applyFill="1" applyBorder="1" applyAlignment="1" applyProtection="1">
      <alignment horizontal="center" vertical="center" wrapText="1"/>
      <protection hidden="1"/>
    </xf>
    <xf numFmtId="0" fontId="18" fillId="2" borderId="21" xfId="0" applyFont="1" applyFill="1" applyBorder="1" applyAlignment="1" applyProtection="1">
      <alignment horizontal="center" vertical="center" wrapText="1"/>
      <protection hidden="1"/>
    </xf>
    <xf numFmtId="0" fontId="18" fillId="2" borderId="22" xfId="0" applyFont="1" applyFill="1" applyBorder="1" applyAlignment="1" applyProtection="1">
      <alignment horizontal="center" vertical="center" wrapText="1"/>
      <protection hidden="1"/>
    </xf>
    <xf numFmtId="0" fontId="18" fillId="2" borderId="23" xfId="0" applyFont="1" applyFill="1" applyBorder="1" applyAlignment="1" applyProtection="1">
      <alignment horizontal="center" vertical="center" wrapText="1"/>
      <protection hidden="1"/>
    </xf>
    <xf numFmtId="0" fontId="14" fillId="2" borderId="24" xfId="0" applyFont="1" applyFill="1" applyBorder="1" applyAlignment="1" applyProtection="1">
      <alignment horizontal="center"/>
      <protection hidden="1"/>
    </xf>
    <xf numFmtId="0" fontId="14" fillId="2" borderId="25" xfId="0" applyFont="1" applyFill="1" applyBorder="1" applyAlignment="1" applyProtection="1">
      <alignment/>
      <protection hidden="1"/>
    </xf>
    <xf numFmtId="0" fontId="14" fillId="2" borderId="26" xfId="0" applyFont="1" applyFill="1" applyBorder="1" applyAlignment="1" applyProtection="1">
      <alignment/>
      <protection hidden="1"/>
    </xf>
    <xf numFmtId="1" fontId="4" fillId="2" borderId="27" xfId="0" applyNumberFormat="1" applyFont="1" applyFill="1" applyBorder="1" applyAlignment="1" applyProtection="1">
      <alignment horizontal="right"/>
      <protection hidden="1"/>
    </xf>
    <xf numFmtId="2" fontId="4" fillId="2" borderId="28" xfId="0" applyNumberFormat="1" applyFont="1" applyFill="1" applyBorder="1" applyAlignment="1" applyProtection="1">
      <alignment horizontal="right"/>
      <protection hidden="1"/>
    </xf>
    <xf numFmtId="0" fontId="4" fillId="2" borderId="29" xfId="0" applyFont="1" applyFill="1" applyBorder="1" applyAlignment="1" applyProtection="1">
      <alignment horizontal="right"/>
      <protection hidden="1"/>
    </xf>
    <xf numFmtId="0" fontId="4" fillId="2" borderId="30" xfId="0" applyFont="1" applyFill="1" applyBorder="1" applyAlignment="1" applyProtection="1">
      <alignment horizontal="right"/>
      <protection hidden="1"/>
    </xf>
    <xf numFmtId="0" fontId="4" fillId="2" borderId="27" xfId="0" applyFont="1" applyFill="1" applyBorder="1" applyAlignment="1" applyProtection="1">
      <alignment horizontal="right"/>
      <protection hidden="1"/>
    </xf>
    <xf numFmtId="0" fontId="4" fillId="2" borderId="31" xfId="0" applyFont="1" applyFill="1" applyBorder="1" applyAlignment="1" applyProtection="1">
      <alignment horizontal="right"/>
      <protection hidden="1"/>
    </xf>
    <xf numFmtId="0" fontId="4" fillId="2" borderId="32" xfId="0" applyFont="1" applyFill="1" applyBorder="1" applyAlignment="1" applyProtection="1">
      <alignment horizontal="right"/>
      <protection hidden="1"/>
    </xf>
    <xf numFmtId="2" fontId="4" fillId="2" borderId="33" xfId="0" applyNumberFormat="1" applyFont="1" applyFill="1" applyBorder="1" applyAlignment="1" applyProtection="1">
      <alignment horizontal="center"/>
      <protection hidden="1"/>
    </xf>
    <xf numFmtId="2" fontId="4" fillId="2" borderId="34" xfId="0" applyNumberFormat="1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1" fontId="4" fillId="2" borderId="36" xfId="0" applyNumberFormat="1" applyFont="1" applyFill="1" applyBorder="1" applyAlignment="1" applyProtection="1">
      <alignment horizontal="right"/>
      <protection hidden="1"/>
    </xf>
    <xf numFmtId="2" fontId="4" fillId="2" borderId="31" xfId="0" applyNumberFormat="1" applyFont="1" applyFill="1" applyBorder="1" applyAlignment="1" applyProtection="1">
      <alignment horizontal="right"/>
      <protection hidden="1"/>
    </xf>
    <xf numFmtId="0" fontId="4" fillId="2" borderId="36" xfId="0" applyFont="1" applyFill="1" applyBorder="1" applyAlignment="1" applyProtection="1">
      <alignment horizontal="right"/>
      <protection hidden="1"/>
    </xf>
    <xf numFmtId="2" fontId="4" fillId="2" borderId="37" xfId="0" applyNumberFormat="1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 horizontal="center"/>
      <protection hidden="1"/>
    </xf>
    <xf numFmtId="0" fontId="14" fillId="2" borderId="39" xfId="0" applyFont="1" applyFill="1" applyBorder="1" applyAlignment="1" applyProtection="1">
      <alignment horizontal="center"/>
      <protection hidden="1"/>
    </xf>
    <xf numFmtId="0" fontId="4" fillId="2" borderId="40" xfId="0" applyFont="1" applyFill="1" applyBorder="1" applyAlignment="1" applyProtection="1">
      <alignment/>
      <protection hidden="1"/>
    </xf>
    <xf numFmtId="0" fontId="4" fillId="2" borderId="41" xfId="0" applyFont="1" applyFill="1" applyBorder="1" applyAlignment="1" applyProtection="1">
      <alignment/>
      <protection hidden="1"/>
    </xf>
    <xf numFmtId="0" fontId="4" fillId="2" borderId="39" xfId="0" applyFont="1" applyFill="1" applyBorder="1" applyAlignment="1" applyProtection="1">
      <alignment/>
      <protection hidden="1"/>
    </xf>
    <xf numFmtId="0" fontId="4" fillId="2" borderId="42" xfId="0" applyFont="1" applyFill="1" applyBorder="1" applyAlignment="1" applyProtection="1">
      <alignment/>
      <protection hidden="1"/>
    </xf>
    <xf numFmtId="0" fontId="4" fillId="2" borderId="43" xfId="0" applyFont="1" applyFill="1" applyBorder="1" applyAlignment="1" applyProtection="1">
      <alignment/>
      <protection hidden="1"/>
    </xf>
    <xf numFmtId="0" fontId="4" fillId="2" borderId="44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45" xfId="0" applyFont="1" applyFill="1" applyBorder="1" applyAlignment="1" applyProtection="1">
      <alignment horizontal="center" vertical="center" wrapText="1"/>
      <protection hidden="1"/>
    </xf>
    <xf numFmtId="0" fontId="4" fillId="2" borderId="46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50" xfId="0" applyFont="1" applyFill="1" applyBorder="1" applyAlignment="1" applyProtection="1">
      <alignment horizontal="center"/>
      <protection hidden="1"/>
    </xf>
    <xf numFmtId="0" fontId="4" fillId="2" borderId="51" xfId="0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52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85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5"/>
    </row>
    <row r="4" spans="2:15" ht="12.75" customHeight="1"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2:16" ht="45">
      <c r="B5" s="10"/>
      <c r="D5" s="84" t="s">
        <v>1</v>
      </c>
      <c r="E5" s="84"/>
      <c r="F5" s="84"/>
      <c r="G5" s="84"/>
      <c r="H5" s="84"/>
      <c r="I5" s="84"/>
      <c r="J5" s="84"/>
      <c r="K5" s="84"/>
      <c r="L5" s="84"/>
      <c r="M5" s="84"/>
      <c r="N5" s="11"/>
      <c r="O5" s="12"/>
      <c r="P5" s="13"/>
    </row>
    <row r="6" spans="2:16" ht="26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</row>
    <row r="7" spans="2:16" ht="24" customHeight="1">
      <c r="B7" s="14"/>
      <c r="D7" s="18"/>
      <c r="E7" s="18"/>
      <c r="F7" s="18"/>
      <c r="G7" s="18"/>
      <c r="H7" s="18"/>
      <c r="I7" s="19" t="s">
        <v>2</v>
      </c>
      <c r="J7" s="20" t="s">
        <v>3</v>
      </c>
      <c r="K7" s="20"/>
      <c r="L7" s="20"/>
      <c r="M7" s="20"/>
      <c r="N7" s="20"/>
      <c r="O7" s="21"/>
      <c r="P7" s="22"/>
    </row>
    <row r="8" spans="2:16" ht="18" customHeight="1">
      <c r="B8" s="14"/>
      <c r="D8" s="23"/>
      <c r="E8" s="24"/>
      <c r="F8" s="24"/>
      <c r="G8" s="24"/>
      <c r="H8" s="24"/>
      <c r="I8" s="19" t="s">
        <v>4</v>
      </c>
      <c r="J8" s="20" t="s">
        <v>5</v>
      </c>
      <c r="K8" s="20"/>
      <c r="L8" s="20"/>
      <c r="M8" s="20"/>
      <c r="N8" s="20"/>
      <c r="O8" s="21"/>
      <c r="P8" s="22"/>
    </row>
    <row r="9" spans="2:16" ht="18" customHeight="1">
      <c r="B9" s="6"/>
      <c r="C9" s="18"/>
      <c r="D9" s="24"/>
      <c r="E9" s="24"/>
      <c r="F9" s="24"/>
      <c r="G9" s="24"/>
      <c r="H9" s="24"/>
      <c r="I9" s="19" t="s">
        <v>6</v>
      </c>
      <c r="J9" s="20" t="s">
        <v>33</v>
      </c>
      <c r="K9" s="20"/>
      <c r="L9" s="20"/>
      <c r="M9" s="20"/>
      <c r="N9" s="20"/>
      <c r="O9" s="21"/>
      <c r="P9" s="22"/>
    </row>
    <row r="10" spans="2:16" ht="18" customHeight="1">
      <c r="B10" s="6"/>
      <c r="C10" s="18"/>
      <c r="D10" s="24"/>
      <c r="E10" s="24"/>
      <c r="F10" s="24"/>
      <c r="G10" s="24"/>
      <c r="H10" s="24"/>
      <c r="I10" s="19" t="s">
        <v>7</v>
      </c>
      <c r="J10" s="20" t="s">
        <v>8</v>
      </c>
      <c r="K10" s="20"/>
      <c r="L10" s="20"/>
      <c r="M10" s="20"/>
      <c r="N10" s="20"/>
      <c r="O10" s="21"/>
      <c r="P10" s="22"/>
    </row>
    <row r="11" spans="2:16" ht="18" customHeight="1">
      <c r="B11" s="6"/>
      <c r="C11" s="18"/>
      <c r="D11" s="18"/>
      <c r="E11" s="18"/>
      <c r="F11" s="18"/>
      <c r="G11" s="18"/>
      <c r="H11" s="18"/>
      <c r="I11" s="25"/>
      <c r="J11" s="26"/>
      <c r="K11" s="26"/>
      <c r="L11" s="26"/>
      <c r="M11" s="26"/>
      <c r="N11" s="26"/>
      <c r="O11" s="21"/>
      <c r="P11" s="22"/>
    </row>
    <row r="12" spans="2:15" s="29" customFormat="1" ht="18" customHeight="1">
      <c r="B12" s="27"/>
      <c r="C12" s="24"/>
      <c r="D12" s="24"/>
      <c r="E12" s="24"/>
      <c r="F12" s="24"/>
      <c r="G12" s="24"/>
      <c r="H12" s="24"/>
      <c r="I12" s="25"/>
      <c r="J12" s="26"/>
      <c r="K12" s="26"/>
      <c r="L12" s="26"/>
      <c r="M12" s="26"/>
      <c r="N12" s="26"/>
      <c r="O12" s="28"/>
    </row>
    <row r="13" spans="2:15" s="29" customFormat="1" ht="18" customHeight="1">
      <c r="B13" s="27"/>
      <c r="J13" s="26"/>
      <c r="K13" s="26"/>
      <c r="L13" s="26"/>
      <c r="M13" s="26"/>
      <c r="N13" s="26"/>
      <c r="O13" s="28"/>
    </row>
    <row r="14" spans="2:15" s="29" customFormat="1" ht="18" customHeight="1">
      <c r="B14" s="27"/>
      <c r="J14" s="26"/>
      <c r="K14" s="26"/>
      <c r="L14" s="26"/>
      <c r="M14" s="26"/>
      <c r="N14" s="26"/>
      <c r="O14" s="28"/>
    </row>
    <row r="15" spans="2:15" s="29" customFormat="1" ht="18" customHeight="1">
      <c r="B15" s="27"/>
      <c r="O15" s="28"/>
    </row>
    <row r="16" spans="2:15" s="29" customFormat="1" ht="18" customHeight="1">
      <c r="B16" s="27"/>
      <c r="C16" s="24"/>
      <c r="O16" s="28"/>
    </row>
    <row r="17" spans="2:15" s="29" customFormat="1" ht="18" customHeight="1">
      <c r="B17" s="27"/>
      <c r="O17" s="28"/>
    </row>
    <row r="18" spans="2:15" s="29" customFormat="1" ht="18" customHeight="1">
      <c r="B18" s="27"/>
      <c r="I18" s="30"/>
      <c r="O18" s="28"/>
    </row>
    <row r="19" spans="2:15" s="29" customFormat="1" ht="18" customHeight="1">
      <c r="B19" s="27"/>
      <c r="C19" s="24"/>
      <c r="I19" s="19" t="s">
        <v>9</v>
      </c>
      <c r="J19" s="20" t="s">
        <v>10</v>
      </c>
      <c r="K19" s="20"/>
      <c r="L19" s="20"/>
      <c r="M19" s="20"/>
      <c r="N19" s="20"/>
      <c r="O19" s="28"/>
    </row>
    <row r="20" spans="2:15" s="29" customFormat="1" ht="18" customHeight="1">
      <c r="B20" s="27"/>
      <c r="C20" s="24"/>
      <c r="I20" s="19" t="s">
        <v>11</v>
      </c>
      <c r="J20" s="26"/>
      <c r="K20" s="26"/>
      <c r="L20" s="26"/>
      <c r="M20" s="26"/>
      <c r="N20" s="26"/>
      <c r="O20" s="28"/>
    </row>
    <row r="21" spans="2:15" s="29" customFormat="1" ht="18" customHeight="1">
      <c r="B21" s="27"/>
      <c r="C21" s="24"/>
      <c r="I21" s="25"/>
      <c r="J21" s="26"/>
      <c r="K21" s="26"/>
      <c r="L21" s="26"/>
      <c r="M21" s="26"/>
      <c r="N21" s="26"/>
      <c r="O21" s="28"/>
    </row>
    <row r="22" spans="2:15" s="29" customFormat="1" ht="18" customHeight="1">
      <c r="B22" s="27"/>
      <c r="C22" s="24"/>
      <c r="I22" s="25"/>
      <c r="J22" s="26"/>
      <c r="K22" s="20"/>
      <c r="L22" s="20"/>
      <c r="M22" s="20"/>
      <c r="N22" s="20"/>
      <c r="O22" s="28"/>
    </row>
    <row r="23" spans="2:15" s="29" customFormat="1" ht="18" customHeight="1">
      <c r="B23" s="27"/>
      <c r="C23" s="24"/>
      <c r="I23" s="19" t="s">
        <v>12</v>
      </c>
      <c r="J23" s="20" t="s">
        <v>13</v>
      </c>
      <c r="K23" s="26"/>
      <c r="L23" s="26"/>
      <c r="M23" s="26"/>
      <c r="N23" s="26"/>
      <c r="O23" s="28"/>
    </row>
    <row r="24" spans="2:15" s="29" customFormat="1" ht="18" customHeight="1">
      <c r="B24" s="27"/>
      <c r="C24" s="24"/>
      <c r="I24" s="19" t="s">
        <v>14</v>
      </c>
      <c r="J24" s="31" t="s">
        <v>15</v>
      </c>
      <c r="K24" s="26"/>
      <c r="L24" s="26"/>
      <c r="M24" s="26"/>
      <c r="N24" s="26"/>
      <c r="O24" s="28"/>
    </row>
    <row r="25" spans="2:15" s="29" customFormat="1" ht="18" customHeight="1">
      <c r="B25" s="27"/>
      <c r="C25" s="24"/>
      <c r="O25" s="28"/>
    </row>
    <row r="26" spans="2:15" s="29" customFormat="1" ht="18" customHeight="1"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8"/>
    </row>
    <row r="27" spans="2:15" s="29" customFormat="1" ht="18" customHeight="1"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8"/>
    </row>
    <row r="28" spans="2:15" s="29" customFormat="1" ht="18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</sheetData>
  <mergeCells count="2">
    <mergeCell ref="D5:M5"/>
    <mergeCell ref="B3:O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43"/>
    <pageSetUpPr fitToPage="1"/>
  </sheetPr>
  <dimension ref="B2:Q30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13" width="7.75390625" style="36" customWidth="1"/>
    <col min="14" max="15" width="8.75390625" style="36" customWidth="1"/>
    <col min="16" max="16" width="6.75390625" style="36" hidden="1" customWidth="1"/>
    <col min="17" max="17" width="6.75390625" style="36" customWidth="1"/>
    <col min="18" max="16384" width="9.125" style="36" customWidth="1"/>
  </cols>
  <sheetData>
    <row r="1" ht="5.25" customHeight="1"/>
    <row r="2" spans="2:17" ht="18.75">
      <c r="B2" s="37" t="str">
        <f>Title!D5</f>
        <v>ФКВС «Кураж - 2010»</v>
      </c>
      <c r="C2" s="38"/>
      <c r="D2" s="38"/>
      <c r="F2" s="39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5" ht="15.75" thickBot="1">
      <c r="B3" s="41" t="s">
        <v>8</v>
      </c>
      <c r="E3" s="42"/>
    </row>
    <row r="4" spans="2:15" s="35" customFormat="1" ht="12.75">
      <c r="B4" s="43" t="s">
        <v>37</v>
      </c>
      <c r="E4" s="44"/>
      <c r="F4" s="45" t="s">
        <v>16</v>
      </c>
      <c r="G4" s="46">
        <v>175</v>
      </c>
      <c r="H4" s="46" t="s">
        <v>17</v>
      </c>
      <c r="I4" s="47">
        <v>46</v>
      </c>
      <c r="J4" s="45" t="s">
        <v>16</v>
      </c>
      <c r="K4" s="46">
        <v>164</v>
      </c>
      <c r="L4" s="46" t="s">
        <v>17</v>
      </c>
      <c r="M4" s="47">
        <v>41</v>
      </c>
      <c r="N4" s="48"/>
      <c r="O4" s="48"/>
    </row>
    <row r="5" spans="5:15" s="35" customFormat="1" ht="13.5" thickBot="1">
      <c r="E5" s="42"/>
      <c r="F5" s="49" t="s">
        <v>18</v>
      </c>
      <c r="G5" s="50">
        <v>3.8</v>
      </c>
      <c r="H5" s="50" t="s">
        <v>19</v>
      </c>
      <c r="I5" s="51">
        <v>69</v>
      </c>
      <c r="J5" s="49" t="s">
        <v>18</v>
      </c>
      <c r="K5" s="52">
        <v>4</v>
      </c>
      <c r="L5" s="50" t="s">
        <v>19</v>
      </c>
      <c r="M5" s="53">
        <v>62</v>
      </c>
      <c r="N5" s="48"/>
      <c r="O5" s="48"/>
    </row>
    <row r="6" spans="2:17" ht="13.5" customHeight="1">
      <c r="B6" s="90" t="s">
        <v>20</v>
      </c>
      <c r="C6" s="96" t="s">
        <v>21</v>
      </c>
      <c r="D6" s="105" t="s">
        <v>22</v>
      </c>
      <c r="E6" s="98" t="s">
        <v>23</v>
      </c>
      <c r="F6" s="103" t="s">
        <v>24</v>
      </c>
      <c r="G6" s="101"/>
      <c r="H6" s="101"/>
      <c r="I6" s="104"/>
      <c r="J6" s="100" t="s">
        <v>25</v>
      </c>
      <c r="K6" s="101"/>
      <c r="L6" s="101"/>
      <c r="M6" s="102"/>
      <c r="N6" s="92" t="s">
        <v>26</v>
      </c>
      <c r="O6" s="94" t="s">
        <v>27</v>
      </c>
      <c r="P6" s="88" t="s">
        <v>28</v>
      </c>
      <c r="Q6" s="88" t="s">
        <v>28</v>
      </c>
    </row>
    <row r="7" spans="2:17" ht="34.5" thickBot="1">
      <c r="B7" s="91"/>
      <c r="C7" s="97"/>
      <c r="D7" s="106"/>
      <c r="E7" s="99"/>
      <c r="F7" s="54" t="s">
        <v>29</v>
      </c>
      <c r="G7" s="55" t="s">
        <v>30</v>
      </c>
      <c r="H7" s="55" t="s">
        <v>31</v>
      </c>
      <c r="I7" s="56" t="s">
        <v>32</v>
      </c>
      <c r="J7" s="57" t="s">
        <v>29</v>
      </c>
      <c r="K7" s="55" t="s">
        <v>30</v>
      </c>
      <c r="L7" s="55" t="s">
        <v>31</v>
      </c>
      <c r="M7" s="58" t="s">
        <v>32</v>
      </c>
      <c r="N7" s="93"/>
      <c r="O7" s="95"/>
      <c r="P7" s="89"/>
      <c r="Q7" s="89"/>
    </row>
    <row r="8" spans="2:17" ht="12.75">
      <c r="B8" s="59">
        <v>1</v>
      </c>
      <c r="C8" s="60" t="s">
        <v>38</v>
      </c>
      <c r="D8" s="60" t="s">
        <v>34</v>
      </c>
      <c r="E8" s="61" t="s">
        <v>39</v>
      </c>
      <c r="F8" s="62">
        <v>0</v>
      </c>
      <c r="G8" s="63">
        <v>37.8</v>
      </c>
      <c r="H8" s="64">
        <f aca="true" t="shared" si="0" ref="H8:H29">IF(OR(G8="снят",G8="н/я",G8&gt;I$5),120,IF(G8&gt;I$4,G8-I$4,0))</f>
        <v>0</v>
      </c>
      <c r="I8" s="65">
        <f aca="true" t="shared" si="1" ref="I8:I29">IF(H8=120,120,F8+H8)</f>
        <v>0</v>
      </c>
      <c r="J8" s="66">
        <v>5</v>
      </c>
      <c r="K8" s="63">
        <v>33.9</v>
      </c>
      <c r="L8" s="67">
        <f aca="true" t="shared" si="2" ref="L8:L29">IF(OR(K8="снят",K8="н/я",K8&gt;M$5),100,IF(K8&gt;M$4,K8-M$4,0))</f>
        <v>0</v>
      </c>
      <c r="M8" s="68">
        <f aca="true" t="shared" si="3" ref="M8:M29">IF(L8=100,100,J8+L8)</f>
        <v>5</v>
      </c>
      <c r="N8" s="69">
        <f aca="true" t="shared" si="4" ref="N8:N29">I8+M8</f>
        <v>5</v>
      </c>
      <c r="O8" s="70">
        <f aca="true" t="shared" si="5" ref="O8:O29">IF(OR(G8="снят",G8="н/я",G8&gt;I$5,K8="снят",K8="н/я",K8&gt;M$5,AND(G8=0,K8=0)),"—",G8+K8)</f>
        <v>71.69999999999999</v>
      </c>
      <c r="P8" s="71">
        <v>1</v>
      </c>
      <c r="Q8" s="71">
        <f>IF(O8="—","—",1)</f>
        <v>1</v>
      </c>
    </row>
    <row r="9" spans="2:17" ht="12.75">
      <c r="B9" s="59">
        <v>19</v>
      </c>
      <c r="C9" s="60" t="s">
        <v>40</v>
      </c>
      <c r="D9" s="60" t="s">
        <v>35</v>
      </c>
      <c r="E9" s="61" t="s">
        <v>41</v>
      </c>
      <c r="F9" s="72">
        <v>5</v>
      </c>
      <c r="G9" s="73">
        <v>42.39</v>
      </c>
      <c r="H9" s="67">
        <f t="shared" si="0"/>
        <v>0</v>
      </c>
      <c r="I9" s="68">
        <f t="shared" si="1"/>
        <v>5</v>
      </c>
      <c r="J9" s="74">
        <v>0</v>
      </c>
      <c r="K9" s="73">
        <v>37.26</v>
      </c>
      <c r="L9" s="67">
        <f t="shared" si="2"/>
        <v>0</v>
      </c>
      <c r="M9" s="68">
        <f t="shared" si="3"/>
        <v>0</v>
      </c>
      <c r="N9" s="75">
        <f t="shared" si="4"/>
        <v>5</v>
      </c>
      <c r="O9" s="70">
        <f t="shared" si="5"/>
        <v>79.65</v>
      </c>
      <c r="P9" s="76">
        <f aca="true" t="shared" si="6" ref="P9:P29">P8+1</f>
        <v>2</v>
      </c>
      <c r="Q9" s="76">
        <f aca="true" t="shared" si="7" ref="Q9:Q29">IF(O9="—","—",Q8+1)</f>
        <v>2</v>
      </c>
    </row>
    <row r="10" spans="2:17" ht="12.75">
      <c r="B10" s="59">
        <v>13</v>
      </c>
      <c r="C10" s="60" t="s">
        <v>42</v>
      </c>
      <c r="D10" s="60" t="s">
        <v>35</v>
      </c>
      <c r="E10" s="61" t="s">
        <v>43</v>
      </c>
      <c r="F10" s="72">
        <v>5</v>
      </c>
      <c r="G10" s="73">
        <v>37.51</v>
      </c>
      <c r="H10" s="67">
        <f t="shared" si="0"/>
        <v>0</v>
      </c>
      <c r="I10" s="68">
        <f t="shared" si="1"/>
        <v>5</v>
      </c>
      <c r="J10" s="74">
        <v>5</v>
      </c>
      <c r="K10" s="73">
        <v>34.51</v>
      </c>
      <c r="L10" s="67">
        <f t="shared" si="2"/>
        <v>0</v>
      </c>
      <c r="M10" s="68">
        <f t="shared" si="3"/>
        <v>5</v>
      </c>
      <c r="N10" s="75">
        <f t="shared" si="4"/>
        <v>10</v>
      </c>
      <c r="O10" s="70">
        <f t="shared" si="5"/>
        <v>72.02</v>
      </c>
      <c r="P10" s="76">
        <f t="shared" si="6"/>
        <v>3</v>
      </c>
      <c r="Q10" s="76">
        <f t="shared" si="7"/>
        <v>3</v>
      </c>
    </row>
    <row r="11" spans="2:17" ht="12.75">
      <c r="B11" s="59">
        <v>8</v>
      </c>
      <c r="C11" s="60" t="s">
        <v>44</v>
      </c>
      <c r="D11" s="60" t="s">
        <v>35</v>
      </c>
      <c r="E11" s="61" t="s">
        <v>45</v>
      </c>
      <c r="F11" s="72">
        <v>0</v>
      </c>
      <c r="G11" s="73">
        <v>53.38</v>
      </c>
      <c r="H11" s="67">
        <f t="shared" si="0"/>
        <v>7.380000000000003</v>
      </c>
      <c r="I11" s="68">
        <f t="shared" si="1"/>
        <v>7.380000000000003</v>
      </c>
      <c r="J11" s="74">
        <v>5</v>
      </c>
      <c r="K11" s="73">
        <v>45.29</v>
      </c>
      <c r="L11" s="67">
        <f t="shared" si="2"/>
        <v>4.289999999999999</v>
      </c>
      <c r="M11" s="68">
        <f t="shared" si="3"/>
        <v>9.29</v>
      </c>
      <c r="N11" s="75">
        <f t="shared" si="4"/>
        <v>16.67</v>
      </c>
      <c r="O11" s="70">
        <f t="shared" si="5"/>
        <v>98.67</v>
      </c>
      <c r="P11" s="76">
        <f t="shared" si="6"/>
        <v>4</v>
      </c>
      <c r="Q11" s="76">
        <f t="shared" si="7"/>
        <v>4</v>
      </c>
    </row>
    <row r="12" spans="2:17" ht="12.75">
      <c r="B12" s="59">
        <v>18</v>
      </c>
      <c r="C12" s="60" t="s">
        <v>46</v>
      </c>
      <c r="D12" s="60" t="s">
        <v>35</v>
      </c>
      <c r="E12" s="61" t="s">
        <v>47</v>
      </c>
      <c r="F12" s="72">
        <v>10</v>
      </c>
      <c r="G12" s="73">
        <v>42.99</v>
      </c>
      <c r="H12" s="67">
        <f t="shared" si="0"/>
        <v>0</v>
      </c>
      <c r="I12" s="68">
        <f t="shared" si="1"/>
        <v>10</v>
      </c>
      <c r="J12" s="74">
        <v>10</v>
      </c>
      <c r="K12" s="73">
        <v>39.03</v>
      </c>
      <c r="L12" s="67">
        <f t="shared" si="2"/>
        <v>0</v>
      </c>
      <c r="M12" s="68">
        <f t="shared" si="3"/>
        <v>10</v>
      </c>
      <c r="N12" s="75">
        <f t="shared" si="4"/>
        <v>20</v>
      </c>
      <c r="O12" s="70">
        <f t="shared" si="5"/>
        <v>82.02000000000001</v>
      </c>
      <c r="P12" s="76">
        <f t="shared" si="6"/>
        <v>5</v>
      </c>
      <c r="Q12" s="76">
        <f t="shared" si="7"/>
        <v>5</v>
      </c>
    </row>
    <row r="13" spans="2:17" ht="12.75">
      <c r="B13" s="59">
        <v>7</v>
      </c>
      <c r="C13" s="60" t="s">
        <v>46</v>
      </c>
      <c r="D13" s="60" t="s">
        <v>35</v>
      </c>
      <c r="E13" s="61" t="s">
        <v>48</v>
      </c>
      <c r="F13" s="72">
        <v>10</v>
      </c>
      <c r="G13" s="73">
        <v>43.56</v>
      </c>
      <c r="H13" s="67">
        <f t="shared" si="0"/>
        <v>0</v>
      </c>
      <c r="I13" s="68">
        <f t="shared" si="1"/>
        <v>10</v>
      </c>
      <c r="J13" s="74">
        <v>10</v>
      </c>
      <c r="K13" s="73">
        <v>38.75</v>
      </c>
      <c r="L13" s="67">
        <f t="shared" si="2"/>
        <v>0</v>
      </c>
      <c r="M13" s="68">
        <f t="shared" si="3"/>
        <v>10</v>
      </c>
      <c r="N13" s="75">
        <f t="shared" si="4"/>
        <v>20</v>
      </c>
      <c r="O13" s="70">
        <f t="shared" si="5"/>
        <v>82.31</v>
      </c>
      <c r="P13" s="76">
        <f t="shared" si="6"/>
        <v>6</v>
      </c>
      <c r="Q13" s="76">
        <f t="shared" si="7"/>
        <v>6</v>
      </c>
    </row>
    <row r="14" spans="2:17" ht="12.75">
      <c r="B14" s="59">
        <v>21</v>
      </c>
      <c r="C14" s="60" t="s">
        <v>49</v>
      </c>
      <c r="D14" s="60" t="s">
        <v>35</v>
      </c>
      <c r="E14" s="61" t="s">
        <v>50</v>
      </c>
      <c r="F14" s="72">
        <v>0</v>
      </c>
      <c r="G14" s="73">
        <v>37.88</v>
      </c>
      <c r="H14" s="67">
        <f t="shared" si="0"/>
        <v>0</v>
      </c>
      <c r="I14" s="68">
        <f t="shared" si="1"/>
        <v>0</v>
      </c>
      <c r="J14" s="74">
        <v>0</v>
      </c>
      <c r="K14" s="73" t="s">
        <v>51</v>
      </c>
      <c r="L14" s="67">
        <f t="shared" si="2"/>
        <v>100</v>
      </c>
      <c r="M14" s="68">
        <f t="shared" si="3"/>
        <v>100</v>
      </c>
      <c r="N14" s="75">
        <f t="shared" si="4"/>
        <v>100</v>
      </c>
      <c r="O14" s="70" t="str">
        <f t="shared" si="5"/>
        <v>—</v>
      </c>
      <c r="P14" s="76">
        <f t="shared" si="6"/>
        <v>7</v>
      </c>
      <c r="Q14" s="76" t="str">
        <f t="shared" si="7"/>
        <v>—</v>
      </c>
    </row>
    <row r="15" spans="2:17" ht="12.75">
      <c r="B15" s="59">
        <v>6</v>
      </c>
      <c r="C15" s="60" t="s">
        <v>52</v>
      </c>
      <c r="D15" s="60" t="s">
        <v>35</v>
      </c>
      <c r="E15" s="61" t="s">
        <v>53</v>
      </c>
      <c r="F15" s="72">
        <v>10</v>
      </c>
      <c r="G15" s="73">
        <v>42.42</v>
      </c>
      <c r="H15" s="67">
        <f t="shared" si="0"/>
        <v>0</v>
      </c>
      <c r="I15" s="68">
        <f t="shared" si="1"/>
        <v>10</v>
      </c>
      <c r="J15" s="74">
        <v>0</v>
      </c>
      <c r="K15" s="73" t="s">
        <v>51</v>
      </c>
      <c r="L15" s="67">
        <f t="shared" si="2"/>
        <v>100</v>
      </c>
      <c r="M15" s="68">
        <f t="shared" si="3"/>
        <v>100</v>
      </c>
      <c r="N15" s="75">
        <f t="shared" si="4"/>
        <v>110</v>
      </c>
      <c r="O15" s="70" t="str">
        <f t="shared" si="5"/>
        <v>—</v>
      </c>
      <c r="P15" s="76">
        <f t="shared" si="6"/>
        <v>8</v>
      </c>
      <c r="Q15" s="76" t="str">
        <f t="shared" si="7"/>
        <v>—</v>
      </c>
    </row>
    <row r="16" spans="2:17" ht="12.75">
      <c r="B16" s="59">
        <v>5</v>
      </c>
      <c r="C16" s="60" t="s">
        <v>54</v>
      </c>
      <c r="D16" s="60" t="s">
        <v>35</v>
      </c>
      <c r="E16" s="61" t="s">
        <v>55</v>
      </c>
      <c r="F16" s="72">
        <v>15</v>
      </c>
      <c r="G16" s="73">
        <v>44.73</v>
      </c>
      <c r="H16" s="67">
        <f t="shared" si="0"/>
        <v>0</v>
      </c>
      <c r="I16" s="68">
        <f t="shared" si="1"/>
        <v>15</v>
      </c>
      <c r="J16" s="74">
        <v>0</v>
      </c>
      <c r="K16" s="73" t="s">
        <v>51</v>
      </c>
      <c r="L16" s="67">
        <f t="shared" si="2"/>
        <v>100</v>
      </c>
      <c r="M16" s="68">
        <f t="shared" si="3"/>
        <v>100</v>
      </c>
      <c r="N16" s="75">
        <f t="shared" si="4"/>
        <v>115</v>
      </c>
      <c r="O16" s="70" t="str">
        <f t="shared" si="5"/>
        <v>—</v>
      </c>
      <c r="P16" s="76">
        <f t="shared" si="6"/>
        <v>9</v>
      </c>
      <c r="Q16" s="76" t="str">
        <f t="shared" si="7"/>
        <v>—</v>
      </c>
    </row>
    <row r="17" spans="2:17" ht="12.75">
      <c r="B17" s="59">
        <v>9</v>
      </c>
      <c r="C17" s="60" t="s">
        <v>56</v>
      </c>
      <c r="D17" s="60" t="s">
        <v>35</v>
      </c>
      <c r="E17" s="61" t="s">
        <v>57</v>
      </c>
      <c r="F17" s="72">
        <v>15</v>
      </c>
      <c r="G17" s="73">
        <v>45.04</v>
      </c>
      <c r="H17" s="67">
        <f t="shared" si="0"/>
        <v>0</v>
      </c>
      <c r="I17" s="68">
        <f t="shared" si="1"/>
        <v>15</v>
      </c>
      <c r="J17" s="74">
        <v>0</v>
      </c>
      <c r="K17" s="73" t="s">
        <v>51</v>
      </c>
      <c r="L17" s="67">
        <f t="shared" si="2"/>
        <v>100</v>
      </c>
      <c r="M17" s="68">
        <f t="shared" si="3"/>
        <v>100</v>
      </c>
      <c r="N17" s="75">
        <f t="shared" si="4"/>
        <v>115</v>
      </c>
      <c r="O17" s="70" t="str">
        <f t="shared" si="5"/>
        <v>—</v>
      </c>
      <c r="P17" s="76">
        <f t="shared" si="6"/>
        <v>10</v>
      </c>
      <c r="Q17" s="76" t="str">
        <f t="shared" si="7"/>
        <v>—</v>
      </c>
    </row>
    <row r="18" spans="2:17" ht="12.75">
      <c r="B18" s="59">
        <v>2</v>
      </c>
      <c r="C18" s="60" t="s">
        <v>42</v>
      </c>
      <c r="D18" s="60" t="s">
        <v>35</v>
      </c>
      <c r="E18" s="61" t="s">
        <v>58</v>
      </c>
      <c r="F18" s="72">
        <v>0</v>
      </c>
      <c r="G18" s="73" t="s">
        <v>51</v>
      </c>
      <c r="H18" s="67">
        <f t="shared" si="0"/>
        <v>120</v>
      </c>
      <c r="I18" s="68">
        <f t="shared" si="1"/>
        <v>120</v>
      </c>
      <c r="J18" s="74">
        <v>0</v>
      </c>
      <c r="K18" s="73">
        <v>38.2</v>
      </c>
      <c r="L18" s="67">
        <f t="shared" si="2"/>
        <v>0</v>
      </c>
      <c r="M18" s="68">
        <f t="shared" si="3"/>
        <v>0</v>
      </c>
      <c r="N18" s="75">
        <f t="shared" si="4"/>
        <v>120</v>
      </c>
      <c r="O18" s="70" t="str">
        <f t="shared" si="5"/>
        <v>—</v>
      </c>
      <c r="P18" s="76">
        <f t="shared" si="6"/>
        <v>11</v>
      </c>
      <c r="Q18" s="76" t="str">
        <f t="shared" si="7"/>
        <v>—</v>
      </c>
    </row>
    <row r="19" spans="2:17" ht="12.75">
      <c r="B19" s="59">
        <v>3</v>
      </c>
      <c r="C19" s="60" t="s">
        <v>40</v>
      </c>
      <c r="D19" s="60" t="s">
        <v>35</v>
      </c>
      <c r="E19" s="61" t="s">
        <v>59</v>
      </c>
      <c r="F19" s="72">
        <v>0</v>
      </c>
      <c r="G19" s="73" t="s">
        <v>51</v>
      </c>
      <c r="H19" s="67">
        <f t="shared" si="0"/>
        <v>120</v>
      </c>
      <c r="I19" s="68">
        <f t="shared" si="1"/>
        <v>120</v>
      </c>
      <c r="J19" s="74">
        <v>0</v>
      </c>
      <c r="K19" s="73">
        <v>40.23</v>
      </c>
      <c r="L19" s="67">
        <f t="shared" si="2"/>
        <v>0</v>
      </c>
      <c r="M19" s="68">
        <f t="shared" si="3"/>
        <v>0</v>
      </c>
      <c r="N19" s="75">
        <f t="shared" si="4"/>
        <v>120</v>
      </c>
      <c r="O19" s="70" t="str">
        <f t="shared" si="5"/>
        <v>—</v>
      </c>
      <c r="P19" s="76">
        <f t="shared" si="6"/>
        <v>12</v>
      </c>
      <c r="Q19" s="76" t="str">
        <f t="shared" si="7"/>
        <v>—</v>
      </c>
    </row>
    <row r="20" spans="2:17" ht="12.75">
      <c r="B20" s="59">
        <v>12</v>
      </c>
      <c r="C20" s="60" t="s">
        <v>60</v>
      </c>
      <c r="D20" s="60" t="s">
        <v>34</v>
      </c>
      <c r="E20" s="61" t="s">
        <v>61</v>
      </c>
      <c r="F20" s="72">
        <v>10</v>
      </c>
      <c r="G20" s="73">
        <v>57.91</v>
      </c>
      <c r="H20" s="67">
        <f t="shared" si="0"/>
        <v>11.909999999999997</v>
      </c>
      <c r="I20" s="68">
        <f t="shared" si="1"/>
        <v>21.909999999999997</v>
      </c>
      <c r="J20" s="74">
        <v>0</v>
      </c>
      <c r="K20" s="73" t="s">
        <v>51</v>
      </c>
      <c r="L20" s="67">
        <f t="shared" si="2"/>
        <v>100</v>
      </c>
      <c r="M20" s="68">
        <f t="shared" si="3"/>
        <v>100</v>
      </c>
      <c r="N20" s="75">
        <f t="shared" si="4"/>
        <v>121.91</v>
      </c>
      <c r="O20" s="70" t="str">
        <f t="shared" si="5"/>
        <v>—</v>
      </c>
      <c r="P20" s="76">
        <f t="shared" si="6"/>
        <v>13</v>
      </c>
      <c r="Q20" s="76" t="str">
        <f t="shared" si="7"/>
        <v>—</v>
      </c>
    </row>
    <row r="21" spans="2:17" ht="12.75">
      <c r="B21" s="59">
        <v>17</v>
      </c>
      <c r="C21" s="60" t="s">
        <v>62</v>
      </c>
      <c r="D21" s="60" t="s">
        <v>35</v>
      </c>
      <c r="E21" s="61" t="s">
        <v>63</v>
      </c>
      <c r="F21" s="72">
        <v>0</v>
      </c>
      <c r="G21" s="73" t="s">
        <v>51</v>
      </c>
      <c r="H21" s="67">
        <f t="shared" si="0"/>
        <v>120</v>
      </c>
      <c r="I21" s="68">
        <f t="shared" si="1"/>
        <v>120</v>
      </c>
      <c r="J21" s="74">
        <v>5</v>
      </c>
      <c r="K21" s="73">
        <v>37.2</v>
      </c>
      <c r="L21" s="67">
        <f t="shared" si="2"/>
        <v>0</v>
      </c>
      <c r="M21" s="68">
        <f t="shared" si="3"/>
        <v>5</v>
      </c>
      <c r="N21" s="75">
        <f t="shared" si="4"/>
        <v>125</v>
      </c>
      <c r="O21" s="70" t="str">
        <f t="shared" si="5"/>
        <v>—</v>
      </c>
      <c r="P21" s="76">
        <f t="shared" si="6"/>
        <v>14</v>
      </c>
      <c r="Q21" s="76" t="str">
        <f t="shared" si="7"/>
        <v>—</v>
      </c>
    </row>
    <row r="22" spans="2:17" ht="12.75">
      <c r="B22" s="59">
        <v>11</v>
      </c>
      <c r="C22" s="60" t="s">
        <v>64</v>
      </c>
      <c r="D22" s="60" t="s">
        <v>34</v>
      </c>
      <c r="E22" s="61" t="s">
        <v>65</v>
      </c>
      <c r="F22" s="72">
        <v>15</v>
      </c>
      <c r="G22" s="73">
        <v>56.68</v>
      </c>
      <c r="H22" s="67">
        <f t="shared" si="0"/>
        <v>10.68</v>
      </c>
      <c r="I22" s="68">
        <f t="shared" si="1"/>
        <v>25.68</v>
      </c>
      <c r="J22" s="74">
        <v>0</v>
      </c>
      <c r="K22" s="73" t="s">
        <v>51</v>
      </c>
      <c r="L22" s="67">
        <f t="shared" si="2"/>
        <v>100</v>
      </c>
      <c r="M22" s="68">
        <f t="shared" si="3"/>
        <v>100</v>
      </c>
      <c r="N22" s="75">
        <f t="shared" si="4"/>
        <v>125.68</v>
      </c>
      <c r="O22" s="70" t="str">
        <f t="shared" si="5"/>
        <v>—</v>
      </c>
      <c r="P22" s="76">
        <f t="shared" si="6"/>
        <v>15</v>
      </c>
      <c r="Q22" s="76" t="str">
        <f t="shared" si="7"/>
        <v>—</v>
      </c>
    </row>
    <row r="23" spans="2:17" ht="12.75">
      <c r="B23" s="59">
        <v>10</v>
      </c>
      <c r="C23" s="60" t="s">
        <v>66</v>
      </c>
      <c r="D23" s="60" t="s">
        <v>36</v>
      </c>
      <c r="E23" s="61" t="s">
        <v>67</v>
      </c>
      <c r="F23" s="72">
        <v>0</v>
      </c>
      <c r="G23" s="73" t="s">
        <v>51</v>
      </c>
      <c r="H23" s="67">
        <f t="shared" si="0"/>
        <v>120</v>
      </c>
      <c r="I23" s="68">
        <f t="shared" si="1"/>
        <v>120</v>
      </c>
      <c r="J23" s="74">
        <v>5</v>
      </c>
      <c r="K23" s="73">
        <v>47.9</v>
      </c>
      <c r="L23" s="67">
        <f t="shared" si="2"/>
        <v>6.899999999999999</v>
      </c>
      <c r="M23" s="68">
        <f t="shared" si="3"/>
        <v>11.899999999999999</v>
      </c>
      <c r="N23" s="75">
        <f t="shared" si="4"/>
        <v>131.9</v>
      </c>
      <c r="O23" s="70" t="str">
        <f t="shared" si="5"/>
        <v>—</v>
      </c>
      <c r="P23" s="76">
        <f t="shared" si="6"/>
        <v>16</v>
      </c>
      <c r="Q23" s="76" t="str">
        <f t="shared" si="7"/>
        <v>—</v>
      </c>
    </row>
    <row r="24" spans="2:17" ht="12.75">
      <c r="B24" s="59">
        <v>4</v>
      </c>
      <c r="C24" s="60" t="s">
        <v>68</v>
      </c>
      <c r="D24" s="60" t="s">
        <v>35</v>
      </c>
      <c r="E24" s="61" t="s">
        <v>69</v>
      </c>
      <c r="F24" s="72">
        <v>0</v>
      </c>
      <c r="G24" s="73" t="s">
        <v>51</v>
      </c>
      <c r="H24" s="67">
        <f t="shared" si="0"/>
        <v>120</v>
      </c>
      <c r="I24" s="68">
        <f t="shared" si="1"/>
        <v>120</v>
      </c>
      <c r="J24" s="74">
        <v>0</v>
      </c>
      <c r="K24" s="73" t="s">
        <v>51</v>
      </c>
      <c r="L24" s="67">
        <f t="shared" si="2"/>
        <v>100</v>
      </c>
      <c r="M24" s="68">
        <f t="shared" si="3"/>
        <v>100</v>
      </c>
      <c r="N24" s="75">
        <f t="shared" si="4"/>
        <v>220</v>
      </c>
      <c r="O24" s="70" t="str">
        <f t="shared" si="5"/>
        <v>—</v>
      </c>
      <c r="P24" s="76">
        <f t="shared" si="6"/>
        <v>17</v>
      </c>
      <c r="Q24" s="76" t="str">
        <f t="shared" si="7"/>
        <v>—</v>
      </c>
    </row>
    <row r="25" spans="2:17" ht="12.75">
      <c r="B25" s="59">
        <v>14</v>
      </c>
      <c r="C25" s="60" t="s">
        <v>70</v>
      </c>
      <c r="D25" s="60" t="s">
        <v>35</v>
      </c>
      <c r="E25" s="61" t="s">
        <v>71</v>
      </c>
      <c r="F25" s="72">
        <v>0</v>
      </c>
      <c r="G25" s="73" t="s">
        <v>51</v>
      </c>
      <c r="H25" s="67">
        <f t="shared" si="0"/>
        <v>120</v>
      </c>
      <c r="I25" s="68">
        <f t="shared" si="1"/>
        <v>120</v>
      </c>
      <c r="J25" s="74">
        <v>0</v>
      </c>
      <c r="K25" s="73" t="s">
        <v>51</v>
      </c>
      <c r="L25" s="67">
        <f t="shared" si="2"/>
        <v>100</v>
      </c>
      <c r="M25" s="68">
        <f t="shared" si="3"/>
        <v>100</v>
      </c>
      <c r="N25" s="75">
        <f t="shared" si="4"/>
        <v>220</v>
      </c>
      <c r="O25" s="70" t="str">
        <f t="shared" si="5"/>
        <v>—</v>
      </c>
      <c r="P25" s="76">
        <f t="shared" si="6"/>
        <v>18</v>
      </c>
      <c r="Q25" s="76" t="str">
        <f t="shared" si="7"/>
        <v>—</v>
      </c>
    </row>
    <row r="26" spans="2:17" ht="12.75">
      <c r="B26" s="59">
        <v>15</v>
      </c>
      <c r="C26" s="60" t="s">
        <v>72</v>
      </c>
      <c r="D26" s="60" t="s">
        <v>35</v>
      </c>
      <c r="E26" s="61" t="s">
        <v>73</v>
      </c>
      <c r="F26" s="72">
        <v>0</v>
      </c>
      <c r="G26" s="73" t="s">
        <v>51</v>
      </c>
      <c r="H26" s="67">
        <f t="shared" si="0"/>
        <v>120</v>
      </c>
      <c r="I26" s="68">
        <f t="shared" si="1"/>
        <v>120</v>
      </c>
      <c r="J26" s="74">
        <v>0</v>
      </c>
      <c r="K26" s="73" t="s">
        <v>51</v>
      </c>
      <c r="L26" s="67">
        <f t="shared" si="2"/>
        <v>100</v>
      </c>
      <c r="M26" s="68">
        <f t="shared" si="3"/>
        <v>100</v>
      </c>
      <c r="N26" s="75">
        <f t="shared" si="4"/>
        <v>220</v>
      </c>
      <c r="O26" s="70" t="str">
        <f t="shared" si="5"/>
        <v>—</v>
      </c>
      <c r="P26" s="76">
        <f t="shared" si="6"/>
        <v>19</v>
      </c>
      <c r="Q26" s="76" t="str">
        <f t="shared" si="7"/>
        <v>—</v>
      </c>
    </row>
    <row r="27" spans="2:17" ht="12.75">
      <c r="B27" s="59">
        <v>16</v>
      </c>
      <c r="C27" s="60" t="s">
        <v>44</v>
      </c>
      <c r="D27" s="60" t="s">
        <v>35</v>
      </c>
      <c r="E27" s="61" t="s">
        <v>74</v>
      </c>
      <c r="F27" s="72">
        <v>0</v>
      </c>
      <c r="G27" s="73" t="s">
        <v>51</v>
      </c>
      <c r="H27" s="67">
        <f t="shared" si="0"/>
        <v>120</v>
      </c>
      <c r="I27" s="68">
        <f t="shared" si="1"/>
        <v>120</v>
      </c>
      <c r="J27" s="74">
        <v>0</v>
      </c>
      <c r="K27" s="73" t="s">
        <v>51</v>
      </c>
      <c r="L27" s="67">
        <f t="shared" si="2"/>
        <v>100</v>
      </c>
      <c r="M27" s="68">
        <f t="shared" si="3"/>
        <v>100</v>
      </c>
      <c r="N27" s="75">
        <f t="shared" si="4"/>
        <v>220</v>
      </c>
      <c r="O27" s="70" t="str">
        <f t="shared" si="5"/>
        <v>—</v>
      </c>
      <c r="P27" s="76">
        <f t="shared" si="6"/>
        <v>20</v>
      </c>
      <c r="Q27" s="76" t="str">
        <f t="shared" si="7"/>
        <v>—</v>
      </c>
    </row>
    <row r="28" spans="2:17" ht="12.75">
      <c r="B28" s="59">
        <v>20</v>
      </c>
      <c r="C28" s="60" t="s">
        <v>56</v>
      </c>
      <c r="D28" s="60" t="s">
        <v>35</v>
      </c>
      <c r="E28" s="61" t="s">
        <v>75</v>
      </c>
      <c r="F28" s="72">
        <v>0</v>
      </c>
      <c r="G28" s="73" t="s">
        <v>51</v>
      </c>
      <c r="H28" s="67">
        <f t="shared" si="0"/>
        <v>120</v>
      </c>
      <c r="I28" s="68">
        <f t="shared" si="1"/>
        <v>120</v>
      </c>
      <c r="J28" s="74">
        <v>0</v>
      </c>
      <c r="K28" s="73" t="s">
        <v>51</v>
      </c>
      <c r="L28" s="67">
        <f t="shared" si="2"/>
        <v>100</v>
      </c>
      <c r="M28" s="68">
        <f t="shared" si="3"/>
        <v>100</v>
      </c>
      <c r="N28" s="75">
        <f t="shared" si="4"/>
        <v>220</v>
      </c>
      <c r="O28" s="70" t="str">
        <f t="shared" si="5"/>
        <v>—</v>
      </c>
      <c r="P28" s="76">
        <f t="shared" si="6"/>
        <v>21</v>
      </c>
      <c r="Q28" s="76" t="str">
        <f t="shared" si="7"/>
        <v>—</v>
      </c>
    </row>
    <row r="29" spans="2:17" ht="12.75">
      <c r="B29" s="59">
        <v>22</v>
      </c>
      <c r="C29" s="60" t="s">
        <v>76</v>
      </c>
      <c r="D29" s="60" t="s">
        <v>34</v>
      </c>
      <c r="E29" s="61" t="s">
        <v>77</v>
      </c>
      <c r="F29" s="72">
        <v>0</v>
      </c>
      <c r="G29" s="73" t="s">
        <v>51</v>
      </c>
      <c r="H29" s="67">
        <f t="shared" si="0"/>
        <v>120</v>
      </c>
      <c r="I29" s="68">
        <f t="shared" si="1"/>
        <v>120</v>
      </c>
      <c r="J29" s="74">
        <v>0</v>
      </c>
      <c r="K29" s="73" t="s">
        <v>51</v>
      </c>
      <c r="L29" s="67">
        <f t="shared" si="2"/>
        <v>100</v>
      </c>
      <c r="M29" s="68">
        <f t="shared" si="3"/>
        <v>100</v>
      </c>
      <c r="N29" s="75">
        <f t="shared" si="4"/>
        <v>220</v>
      </c>
      <c r="O29" s="70" t="str">
        <f t="shared" si="5"/>
        <v>—</v>
      </c>
      <c r="P29" s="76">
        <f t="shared" si="6"/>
        <v>22</v>
      </c>
      <c r="Q29" s="76" t="str">
        <f t="shared" si="7"/>
        <v>—</v>
      </c>
    </row>
    <row r="30" spans="2:17" ht="13.5" thickBot="1">
      <c r="B30" s="77"/>
      <c r="C30" s="78"/>
      <c r="D30" s="78"/>
      <c r="E30" s="79"/>
      <c r="F30" s="80"/>
      <c r="G30" s="78"/>
      <c r="H30" s="78"/>
      <c r="I30" s="81"/>
      <c r="J30" s="80"/>
      <c r="K30" s="78"/>
      <c r="L30" s="78"/>
      <c r="M30" s="81"/>
      <c r="N30" s="82"/>
      <c r="O30" s="79"/>
      <c r="P30" s="83"/>
      <c r="Q30" s="83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3"/>
    <pageSetUpPr fitToPage="1"/>
  </sheetPr>
  <dimension ref="B2:Q21"/>
  <sheetViews>
    <sheetView workbookViewId="0" topLeftCell="A1">
      <selection activeCell="B21" sqref="B21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13" width="7.75390625" style="36" customWidth="1"/>
    <col min="14" max="15" width="8.75390625" style="36" customWidth="1"/>
    <col min="16" max="16" width="6.75390625" style="36" hidden="1" customWidth="1"/>
    <col min="17" max="17" width="6.75390625" style="36" customWidth="1"/>
    <col min="18" max="16384" width="9.125" style="36" customWidth="1"/>
  </cols>
  <sheetData>
    <row r="1" ht="5.25" customHeight="1"/>
    <row r="2" spans="2:17" ht="18.75">
      <c r="B2" s="37" t="str">
        <f>Title!D5</f>
        <v>ФКВС «Кураж - 2010»</v>
      </c>
      <c r="C2" s="38"/>
      <c r="D2" s="38"/>
      <c r="F2" s="39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5" ht="15.75" thickBot="1">
      <c r="B3" s="41" t="str">
        <f>'BA-Maxi'!$B$3</f>
        <v>двоеборье </v>
      </c>
      <c r="E3" s="42"/>
    </row>
    <row r="4" spans="2:15" s="35" customFormat="1" ht="12.75">
      <c r="B4" s="43" t="s">
        <v>78</v>
      </c>
      <c r="E4" s="44"/>
      <c r="F4" s="45" t="s">
        <v>16</v>
      </c>
      <c r="G4" s="46">
        <v>175</v>
      </c>
      <c r="H4" s="46" t="s">
        <v>17</v>
      </c>
      <c r="I4" s="47">
        <v>46</v>
      </c>
      <c r="J4" s="45" t="s">
        <v>16</v>
      </c>
      <c r="K4" s="46">
        <v>164</v>
      </c>
      <c r="L4" s="46" t="s">
        <v>17</v>
      </c>
      <c r="M4" s="47">
        <v>41</v>
      </c>
      <c r="N4" s="48"/>
      <c r="O4" s="48"/>
    </row>
    <row r="5" spans="5:15" s="35" customFormat="1" ht="13.5" thickBot="1">
      <c r="E5" s="42"/>
      <c r="F5" s="49" t="s">
        <v>18</v>
      </c>
      <c r="G5" s="50">
        <v>3.8</v>
      </c>
      <c r="H5" s="50" t="s">
        <v>19</v>
      </c>
      <c r="I5" s="51">
        <v>69</v>
      </c>
      <c r="J5" s="49" t="s">
        <v>18</v>
      </c>
      <c r="K5" s="52">
        <v>4</v>
      </c>
      <c r="L5" s="50" t="s">
        <v>19</v>
      </c>
      <c r="M5" s="53">
        <v>62</v>
      </c>
      <c r="N5" s="48"/>
      <c r="O5" s="48"/>
    </row>
    <row r="6" spans="2:17" ht="13.5" customHeight="1">
      <c r="B6" s="90" t="s">
        <v>20</v>
      </c>
      <c r="C6" s="96" t="s">
        <v>21</v>
      </c>
      <c r="D6" s="105" t="s">
        <v>22</v>
      </c>
      <c r="E6" s="98" t="s">
        <v>23</v>
      </c>
      <c r="F6" s="103" t="s">
        <v>24</v>
      </c>
      <c r="G6" s="101"/>
      <c r="H6" s="101"/>
      <c r="I6" s="104"/>
      <c r="J6" s="100" t="s">
        <v>25</v>
      </c>
      <c r="K6" s="101"/>
      <c r="L6" s="101"/>
      <c r="M6" s="102"/>
      <c r="N6" s="92" t="s">
        <v>26</v>
      </c>
      <c r="O6" s="94" t="s">
        <v>27</v>
      </c>
      <c r="P6" s="88" t="s">
        <v>28</v>
      </c>
      <c r="Q6" s="88" t="s">
        <v>28</v>
      </c>
    </row>
    <row r="7" spans="2:17" ht="34.5" thickBot="1">
      <c r="B7" s="91"/>
      <c r="C7" s="97"/>
      <c r="D7" s="106"/>
      <c r="E7" s="99"/>
      <c r="F7" s="54" t="s">
        <v>29</v>
      </c>
      <c r="G7" s="55" t="s">
        <v>30</v>
      </c>
      <c r="H7" s="55" t="s">
        <v>31</v>
      </c>
      <c r="I7" s="56" t="s">
        <v>32</v>
      </c>
      <c r="J7" s="57" t="s">
        <v>29</v>
      </c>
      <c r="K7" s="55" t="s">
        <v>30</v>
      </c>
      <c r="L7" s="55" t="s">
        <v>31</v>
      </c>
      <c r="M7" s="58" t="s">
        <v>32</v>
      </c>
      <c r="N7" s="93"/>
      <c r="O7" s="95"/>
      <c r="P7" s="89"/>
      <c r="Q7" s="89"/>
    </row>
    <row r="8" spans="2:17" ht="12.75">
      <c r="B8" s="59">
        <v>3</v>
      </c>
      <c r="C8" s="60" t="s">
        <v>52</v>
      </c>
      <c r="D8" s="60" t="s">
        <v>35</v>
      </c>
      <c r="E8" s="61" t="s">
        <v>81</v>
      </c>
      <c r="F8" s="62">
        <v>0</v>
      </c>
      <c r="G8" s="63">
        <v>44.62</v>
      </c>
      <c r="H8" s="64">
        <f aca="true" t="shared" si="0" ref="H8:H20">IF(OR(G8="снят",G8="н/я",G8&gt;I$5),120,IF(G8&gt;I$4,G8-I$4,0))</f>
        <v>0</v>
      </c>
      <c r="I8" s="65">
        <f aca="true" t="shared" si="1" ref="I8:I20">IF(H8=120,120,F8+H8)</f>
        <v>0</v>
      </c>
      <c r="J8" s="66">
        <v>0</v>
      </c>
      <c r="K8" s="63">
        <v>37.51</v>
      </c>
      <c r="L8" s="67">
        <f aca="true" t="shared" si="2" ref="L8:L20">IF(OR(K8="снят",K8="н/я",K8&gt;M$5),100,IF(K8&gt;M$4,K8-M$4,0))</f>
        <v>0</v>
      </c>
      <c r="M8" s="68">
        <f aca="true" t="shared" si="3" ref="M8:M20">IF(L8=100,100,J8+L8)</f>
        <v>0</v>
      </c>
      <c r="N8" s="69">
        <f aca="true" t="shared" si="4" ref="N8:N20">I8+M8</f>
        <v>0</v>
      </c>
      <c r="O8" s="70">
        <f aca="true" t="shared" si="5" ref="O8:O20">IF(OR(G8="снят",G8="н/я",G8&gt;I$5,K8="снят",K8="н/я",K8&gt;M$5,AND(G8=0,K8=0)),"—",G8+K8)</f>
        <v>82.13</v>
      </c>
      <c r="P8" s="71">
        <v>1</v>
      </c>
      <c r="Q8" s="71">
        <f>IF(O8="—","—",1)</f>
        <v>1</v>
      </c>
    </row>
    <row r="9" spans="2:17" ht="12.75">
      <c r="B9" s="59">
        <v>9</v>
      </c>
      <c r="C9" s="60" t="s">
        <v>68</v>
      </c>
      <c r="D9" s="60" t="s">
        <v>35</v>
      </c>
      <c r="E9" s="61" t="s">
        <v>82</v>
      </c>
      <c r="F9" s="72">
        <v>0</v>
      </c>
      <c r="G9" s="73">
        <v>44.18</v>
      </c>
      <c r="H9" s="67">
        <f t="shared" si="0"/>
        <v>0</v>
      </c>
      <c r="I9" s="68">
        <f t="shared" si="1"/>
        <v>0</v>
      </c>
      <c r="J9" s="74">
        <v>0</v>
      </c>
      <c r="K9" s="73">
        <v>38.07</v>
      </c>
      <c r="L9" s="67">
        <f t="shared" si="2"/>
        <v>0</v>
      </c>
      <c r="M9" s="68">
        <f t="shared" si="3"/>
        <v>0</v>
      </c>
      <c r="N9" s="75">
        <f t="shared" si="4"/>
        <v>0</v>
      </c>
      <c r="O9" s="70">
        <f t="shared" si="5"/>
        <v>82.25</v>
      </c>
      <c r="P9" s="76">
        <f aca="true" t="shared" si="6" ref="P9:P20">P8+1</f>
        <v>2</v>
      </c>
      <c r="Q9" s="76">
        <f aca="true" t="shared" si="7" ref="Q9:Q20">IF(O9="—","—",Q8+1)</f>
        <v>2</v>
      </c>
    </row>
    <row r="10" spans="2:17" ht="12.75">
      <c r="B10" s="59">
        <v>4</v>
      </c>
      <c r="C10" s="60" t="s">
        <v>56</v>
      </c>
      <c r="D10" s="60" t="s">
        <v>35</v>
      </c>
      <c r="E10" s="61" t="s">
        <v>83</v>
      </c>
      <c r="F10" s="72">
        <v>5</v>
      </c>
      <c r="G10" s="73">
        <v>42.24</v>
      </c>
      <c r="H10" s="67">
        <f t="shared" si="0"/>
        <v>0</v>
      </c>
      <c r="I10" s="68">
        <f t="shared" si="1"/>
        <v>5</v>
      </c>
      <c r="J10" s="74">
        <v>0</v>
      </c>
      <c r="K10" s="73">
        <v>36</v>
      </c>
      <c r="L10" s="67">
        <f t="shared" si="2"/>
        <v>0</v>
      </c>
      <c r="M10" s="68">
        <f t="shared" si="3"/>
        <v>0</v>
      </c>
      <c r="N10" s="75">
        <f t="shared" si="4"/>
        <v>5</v>
      </c>
      <c r="O10" s="70">
        <f t="shared" si="5"/>
        <v>78.24000000000001</v>
      </c>
      <c r="P10" s="76">
        <f t="shared" si="6"/>
        <v>3</v>
      </c>
      <c r="Q10" s="76">
        <f t="shared" si="7"/>
        <v>3</v>
      </c>
    </row>
    <row r="11" spans="2:17" ht="12.75">
      <c r="B11" s="59">
        <v>5</v>
      </c>
      <c r="C11" s="60" t="s">
        <v>84</v>
      </c>
      <c r="D11" s="60" t="s">
        <v>35</v>
      </c>
      <c r="E11" s="61" t="s">
        <v>85</v>
      </c>
      <c r="F11" s="72">
        <v>5</v>
      </c>
      <c r="G11" s="73">
        <v>45.29</v>
      </c>
      <c r="H11" s="67">
        <f t="shared" si="0"/>
        <v>0</v>
      </c>
      <c r="I11" s="68">
        <f t="shared" si="1"/>
        <v>5</v>
      </c>
      <c r="J11" s="74">
        <v>5</v>
      </c>
      <c r="K11" s="73">
        <v>40.99</v>
      </c>
      <c r="L11" s="67">
        <f t="shared" si="2"/>
        <v>0</v>
      </c>
      <c r="M11" s="68">
        <f t="shared" si="3"/>
        <v>5</v>
      </c>
      <c r="N11" s="75">
        <f t="shared" si="4"/>
        <v>10</v>
      </c>
      <c r="O11" s="70">
        <f t="shared" si="5"/>
        <v>86.28</v>
      </c>
      <c r="P11" s="76">
        <f t="shared" si="6"/>
        <v>4</v>
      </c>
      <c r="Q11" s="76">
        <f t="shared" si="7"/>
        <v>4</v>
      </c>
    </row>
    <row r="12" spans="2:17" ht="12.75">
      <c r="B12" s="59">
        <v>7</v>
      </c>
      <c r="C12" s="60" t="s">
        <v>86</v>
      </c>
      <c r="D12" s="60" t="s">
        <v>80</v>
      </c>
      <c r="E12" s="61" t="s">
        <v>87</v>
      </c>
      <c r="F12" s="72">
        <v>10</v>
      </c>
      <c r="G12" s="73">
        <v>46.53</v>
      </c>
      <c r="H12" s="67">
        <f t="shared" si="0"/>
        <v>0.5300000000000011</v>
      </c>
      <c r="I12" s="68">
        <f t="shared" si="1"/>
        <v>10.530000000000001</v>
      </c>
      <c r="J12" s="74">
        <v>0</v>
      </c>
      <c r="K12" s="73">
        <v>42.62</v>
      </c>
      <c r="L12" s="67">
        <f t="shared" si="2"/>
        <v>1.6199999999999974</v>
      </c>
      <c r="M12" s="68">
        <f t="shared" si="3"/>
        <v>1.6199999999999974</v>
      </c>
      <c r="N12" s="75">
        <f t="shared" si="4"/>
        <v>12.149999999999999</v>
      </c>
      <c r="O12" s="70">
        <f t="shared" si="5"/>
        <v>89.15</v>
      </c>
      <c r="P12" s="76">
        <f t="shared" si="6"/>
        <v>5</v>
      </c>
      <c r="Q12" s="76">
        <f t="shared" si="7"/>
        <v>5</v>
      </c>
    </row>
    <row r="13" spans="2:17" ht="12.75">
      <c r="B13" s="59">
        <v>1</v>
      </c>
      <c r="C13" s="60" t="s">
        <v>86</v>
      </c>
      <c r="D13" s="60" t="s">
        <v>80</v>
      </c>
      <c r="E13" s="61" t="s">
        <v>88</v>
      </c>
      <c r="F13" s="72">
        <v>10</v>
      </c>
      <c r="G13" s="73">
        <v>42.83</v>
      </c>
      <c r="H13" s="67">
        <f t="shared" si="0"/>
        <v>0</v>
      </c>
      <c r="I13" s="68">
        <f t="shared" si="1"/>
        <v>10</v>
      </c>
      <c r="J13" s="74">
        <v>5</v>
      </c>
      <c r="K13" s="73">
        <v>39.15</v>
      </c>
      <c r="L13" s="67">
        <f t="shared" si="2"/>
        <v>0</v>
      </c>
      <c r="M13" s="68">
        <f t="shared" si="3"/>
        <v>5</v>
      </c>
      <c r="N13" s="75">
        <f t="shared" si="4"/>
        <v>15</v>
      </c>
      <c r="O13" s="70">
        <f t="shared" si="5"/>
        <v>81.97999999999999</v>
      </c>
      <c r="P13" s="76">
        <f t="shared" si="6"/>
        <v>6</v>
      </c>
      <c r="Q13" s="76">
        <f t="shared" si="7"/>
        <v>6</v>
      </c>
    </row>
    <row r="14" spans="2:17" ht="12.75">
      <c r="B14" s="59">
        <v>12</v>
      </c>
      <c r="C14" s="60" t="s">
        <v>49</v>
      </c>
      <c r="D14" s="60" t="s">
        <v>35</v>
      </c>
      <c r="E14" s="61" t="s">
        <v>89</v>
      </c>
      <c r="F14" s="72">
        <v>0</v>
      </c>
      <c r="G14" s="73" t="s">
        <v>51</v>
      </c>
      <c r="H14" s="67">
        <f t="shared" si="0"/>
        <v>120</v>
      </c>
      <c r="I14" s="68">
        <f t="shared" si="1"/>
        <v>120</v>
      </c>
      <c r="J14" s="74">
        <v>0</v>
      </c>
      <c r="K14" s="73">
        <v>38.53</v>
      </c>
      <c r="L14" s="67">
        <f t="shared" si="2"/>
        <v>0</v>
      </c>
      <c r="M14" s="68">
        <f t="shared" si="3"/>
        <v>0</v>
      </c>
      <c r="N14" s="75">
        <f t="shared" si="4"/>
        <v>120</v>
      </c>
      <c r="O14" s="70" t="str">
        <f t="shared" si="5"/>
        <v>—</v>
      </c>
      <c r="P14" s="76">
        <f t="shared" si="6"/>
        <v>7</v>
      </c>
      <c r="Q14" s="76" t="str">
        <f t="shared" si="7"/>
        <v>—</v>
      </c>
    </row>
    <row r="15" spans="2:17" ht="12.75">
      <c r="B15" s="59">
        <v>11</v>
      </c>
      <c r="C15" s="60" t="s">
        <v>56</v>
      </c>
      <c r="D15" s="60" t="s">
        <v>35</v>
      </c>
      <c r="E15" s="61" t="s">
        <v>90</v>
      </c>
      <c r="F15" s="72">
        <v>0</v>
      </c>
      <c r="G15" s="73" t="s">
        <v>51</v>
      </c>
      <c r="H15" s="67">
        <f t="shared" si="0"/>
        <v>120</v>
      </c>
      <c r="I15" s="68">
        <f t="shared" si="1"/>
        <v>120</v>
      </c>
      <c r="J15" s="74">
        <v>10</v>
      </c>
      <c r="K15" s="73">
        <v>37.25</v>
      </c>
      <c r="L15" s="67">
        <f t="shared" si="2"/>
        <v>0</v>
      </c>
      <c r="M15" s="68">
        <f t="shared" si="3"/>
        <v>10</v>
      </c>
      <c r="N15" s="75">
        <f t="shared" si="4"/>
        <v>130</v>
      </c>
      <c r="O15" s="70" t="str">
        <f t="shared" si="5"/>
        <v>—</v>
      </c>
      <c r="P15" s="76">
        <f t="shared" si="6"/>
        <v>8</v>
      </c>
      <c r="Q15" s="76" t="str">
        <f t="shared" si="7"/>
        <v>—</v>
      </c>
    </row>
    <row r="16" spans="2:17" ht="12.75">
      <c r="B16" s="59">
        <v>2</v>
      </c>
      <c r="C16" s="60" t="s">
        <v>91</v>
      </c>
      <c r="D16" s="60" t="s">
        <v>35</v>
      </c>
      <c r="E16" s="61" t="s">
        <v>92</v>
      </c>
      <c r="F16" s="72">
        <v>0</v>
      </c>
      <c r="G16" s="73" t="s">
        <v>51</v>
      </c>
      <c r="H16" s="67">
        <f t="shared" si="0"/>
        <v>120</v>
      </c>
      <c r="I16" s="68">
        <f t="shared" si="1"/>
        <v>120</v>
      </c>
      <c r="J16" s="74">
        <v>0</v>
      </c>
      <c r="K16" s="73" t="s">
        <v>51</v>
      </c>
      <c r="L16" s="67">
        <f t="shared" si="2"/>
        <v>100</v>
      </c>
      <c r="M16" s="68">
        <f t="shared" si="3"/>
        <v>100</v>
      </c>
      <c r="N16" s="75">
        <f t="shared" si="4"/>
        <v>220</v>
      </c>
      <c r="O16" s="70" t="str">
        <f t="shared" si="5"/>
        <v>—</v>
      </c>
      <c r="P16" s="76">
        <f t="shared" si="6"/>
        <v>9</v>
      </c>
      <c r="Q16" s="76" t="str">
        <f t="shared" si="7"/>
        <v>—</v>
      </c>
    </row>
    <row r="17" spans="2:17" ht="12.75">
      <c r="B17" s="59">
        <v>6</v>
      </c>
      <c r="C17" s="60" t="s">
        <v>70</v>
      </c>
      <c r="D17" s="60" t="s">
        <v>35</v>
      </c>
      <c r="E17" s="61" t="s">
        <v>93</v>
      </c>
      <c r="F17" s="72">
        <v>0</v>
      </c>
      <c r="G17" s="73" t="s">
        <v>51</v>
      </c>
      <c r="H17" s="67">
        <f t="shared" si="0"/>
        <v>120</v>
      </c>
      <c r="I17" s="68">
        <f t="shared" si="1"/>
        <v>120</v>
      </c>
      <c r="J17" s="74">
        <v>0</v>
      </c>
      <c r="K17" s="73" t="s">
        <v>51</v>
      </c>
      <c r="L17" s="67">
        <f t="shared" si="2"/>
        <v>100</v>
      </c>
      <c r="M17" s="68">
        <f t="shared" si="3"/>
        <v>100</v>
      </c>
      <c r="N17" s="75">
        <f t="shared" si="4"/>
        <v>220</v>
      </c>
      <c r="O17" s="70" t="str">
        <f t="shared" si="5"/>
        <v>—</v>
      </c>
      <c r="P17" s="76">
        <f t="shared" si="6"/>
        <v>10</v>
      </c>
      <c r="Q17" s="76" t="str">
        <f t="shared" si="7"/>
        <v>—</v>
      </c>
    </row>
    <row r="18" spans="2:17" ht="12.75">
      <c r="B18" s="59">
        <v>8</v>
      </c>
      <c r="C18" s="60" t="s">
        <v>62</v>
      </c>
      <c r="D18" s="60" t="s">
        <v>35</v>
      </c>
      <c r="E18" s="61" t="s">
        <v>94</v>
      </c>
      <c r="F18" s="72">
        <v>0</v>
      </c>
      <c r="G18" s="73" t="s">
        <v>51</v>
      </c>
      <c r="H18" s="67">
        <f t="shared" si="0"/>
        <v>120</v>
      </c>
      <c r="I18" s="68">
        <f t="shared" si="1"/>
        <v>120</v>
      </c>
      <c r="J18" s="74">
        <v>0</v>
      </c>
      <c r="K18" s="73" t="s">
        <v>51</v>
      </c>
      <c r="L18" s="67">
        <f t="shared" si="2"/>
        <v>100</v>
      </c>
      <c r="M18" s="68">
        <f t="shared" si="3"/>
        <v>100</v>
      </c>
      <c r="N18" s="75">
        <f t="shared" si="4"/>
        <v>220</v>
      </c>
      <c r="O18" s="70" t="str">
        <f t="shared" si="5"/>
        <v>—</v>
      </c>
      <c r="P18" s="76">
        <f t="shared" si="6"/>
        <v>11</v>
      </c>
      <c r="Q18" s="76" t="str">
        <f t="shared" si="7"/>
        <v>—</v>
      </c>
    </row>
    <row r="19" spans="2:17" ht="12.75">
      <c r="B19" s="59">
        <v>10</v>
      </c>
      <c r="C19" s="60" t="s">
        <v>91</v>
      </c>
      <c r="D19" s="60" t="s">
        <v>35</v>
      </c>
      <c r="E19" s="61" t="s">
        <v>95</v>
      </c>
      <c r="F19" s="72">
        <v>0</v>
      </c>
      <c r="G19" s="73" t="s">
        <v>51</v>
      </c>
      <c r="H19" s="67">
        <f t="shared" si="0"/>
        <v>120</v>
      </c>
      <c r="I19" s="68">
        <f t="shared" si="1"/>
        <v>120</v>
      </c>
      <c r="J19" s="74">
        <v>0</v>
      </c>
      <c r="K19" s="73" t="s">
        <v>51</v>
      </c>
      <c r="L19" s="67">
        <f t="shared" si="2"/>
        <v>100</v>
      </c>
      <c r="M19" s="68">
        <f t="shared" si="3"/>
        <v>100</v>
      </c>
      <c r="N19" s="75">
        <f t="shared" si="4"/>
        <v>220</v>
      </c>
      <c r="O19" s="70" t="str">
        <f t="shared" si="5"/>
        <v>—</v>
      </c>
      <c r="P19" s="76">
        <f t="shared" si="6"/>
        <v>12</v>
      </c>
      <c r="Q19" s="76" t="str">
        <f t="shared" si="7"/>
        <v>—</v>
      </c>
    </row>
    <row r="20" spans="2:17" ht="12.75">
      <c r="B20" s="59">
        <v>13</v>
      </c>
      <c r="C20" s="60" t="s">
        <v>76</v>
      </c>
      <c r="D20" s="60" t="s">
        <v>34</v>
      </c>
      <c r="E20" s="61" t="s">
        <v>96</v>
      </c>
      <c r="F20" s="72">
        <v>0</v>
      </c>
      <c r="G20" s="73" t="s">
        <v>97</v>
      </c>
      <c r="H20" s="67">
        <f t="shared" si="0"/>
        <v>120</v>
      </c>
      <c r="I20" s="68">
        <f t="shared" si="1"/>
        <v>120</v>
      </c>
      <c r="J20" s="74">
        <v>0</v>
      </c>
      <c r="K20" s="73" t="s">
        <v>51</v>
      </c>
      <c r="L20" s="67">
        <f t="shared" si="2"/>
        <v>100</v>
      </c>
      <c r="M20" s="68">
        <f t="shared" si="3"/>
        <v>100</v>
      </c>
      <c r="N20" s="75">
        <f t="shared" si="4"/>
        <v>220</v>
      </c>
      <c r="O20" s="70" t="str">
        <f t="shared" si="5"/>
        <v>—</v>
      </c>
      <c r="P20" s="76">
        <f t="shared" si="6"/>
        <v>13</v>
      </c>
      <c r="Q20" s="76" t="str">
        <f t="shared" si="7"/>
        <v>—</v>
      </c>
    </row>
    <row r="21" spans="2:17" ht="13.5" thickBot="1">
      <c r="B21" s="77"/>
      <c r="C21" s="78"/>
      <c r="D21" s="78"/>
      <c r="E21" s="79"/>
      <c r="F21" s="80"/>
      <c r="G21" s="78"/>
      <c r="H21" s="78"/>
      <c r="I21" s="81"/>
      <c r="J21" s="80"/>
      <c r="K21" s="78"/>
      <c r="L21" s="78"/>
      <c r="M21" s="81"/>
      <c r="N21" s="82"/>
      <c r="O21" s="79"/>
      <c r="P21" s="83"/>
      <c r="Q21" s="83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3"/>
    <pageSetUpPr fitToPage="1"/>
  </sheetPr>
  <dimension ref="B2:Q22"/>
  <sheetViews>
    <sheetView workbookViewId="0" topLeftCell="A1">
      <selection activeCell="B22" sqref="B22"/>
    </sheetView>
  </sheetViews>
  <sheetFormatPr defaultColWidth="9.00390625" defaultRowHeight="12.75"/>
  <cols>
    <col min="1" max="1" width="1.00390625" style="36" customWidth="1"/>
    <col min="2" max="2" width="5.125" style="35" customWidth="1"/>
    <col min="3" max="3" width="17.75390625" style="36" customWidth="1"/>
    <col min="4" max="4" width="14.75390625" style="36" customWidth="1"/>
    <col min="5" max="5" width="25.75390625" style="36" customWidth="1"/>
    <col min="6" max="13" width="7.75390625" style="36" customWidth="1"/>
    <col min="14" max="15" width="8.75390625" style="36" customWidth="1"/>
    <col min="16" max="16" width="6.75390625" style="36" hidden="1" customWidth="1"/>
    <col min="17" max="17" width="6.75390625" style="36" customWidth="1"/>
    <col min="18" max="16384" width="9.125" style="36" customWidth="1"/>
  </cols>
  <sheetData>
    <row r="1" ht="5.25" customHeight="1"/>
    <row r="2" spans="2:17" ht="18.75">
      <c r="B2" s="37" t="str">
        <f>Title!D5</f>
        <v>ФКВС «Кураж - 2010»</v>
      </c>
      <c r="C2" s="38"/>
      <c r="D2" s="38"/>
      <c r="F2" s="39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5" ht="15.75" thickBot="1">
      <c r="B3" s="41" t="str">
        <f>'BA-Maxi'!$B$3</f>
        <v>двоеборье </v>
      </c>
      <c r="E3" s="42"/>
    </row>
    <row r="4" spans="2:15" s="35" customFormat="1" ht="12.75">
      <c r="B4" s="43" t="s">
        <v>79</v>
      </c>
      <c r="E4" s="44"/>
      <c r="F4" s="45" t="s">
        <v>16</v>
      </c>
      <c r="G4" s="46">
        <v>175</v>
      </c>
      <c r="H4" s="46" t="s">
        <v>17</v>
      </c>
      <c r="I4" s="47">
        <v>46</v>
      </c>
      <c r="J4" s="45" t="s">
        <v>16</v>
      </c>
      <c r="K4" s="46">
        <v>164</v>
      </c>
      <c r="L4" s="46" t="s">
        <v>17</v>
      </c>
      <c r="M4" s="47">
        <v>41</v>
      </c>
      <c r="N4" s="48"/>
      <c r="O4" s="48"/>
    </row>
    <row r="5" spans="5:15" s="35" customFormat="1" ht="13.5" thickBot="1">
      <c r="E5" s="42"/>
      <c r="F5" s="49" t="s">
        <v>18</v>
      </c>
      <c r="G5" s="50">
        <v>3.8</v>
      </c>
      <c r="H5" s="50" t="s">
        <v>19</v>
      </c>
      <c r="I5" s="51">
        <v>69</v>
      </c>
      <c r="J5" s="49" t="s">
        <v>18</v>
      </c>
      <c r="K5" s="52">
        <v>4</v>
      </c>
      <c r="L5" s="50" t="s">
        <v>19</v>
      </c>
      <c r="M5" s="53">
        <v>62</v>
      </c>
      <c r="N5" s="48"/>
      <c r="O5" s="48"/>
    </row>
    <row r="6" spans="2:17" ht="13.5" customHeight="1">
      <c r="B6" s="90" t="s">
        <v>20</v>
      </c>
      <c r="C6" s="96" t="s">
        <v>21</v>
      </c>
      <c r="D6" s="105" t="s">
        <v>22</v>
      </c>
      <c r="E6" s="98" t="s">
        <v>23</v>
      </c>
      <c r="F6" s="103" t="s">
        <v>24</v>
      </c>
      <c r="G6" s="101"/>
      <c r="H6" s="101"/>
      <c r="I6" s="104"/>
      <c r="J6" s="100" t="s">
        <v>25</v>
      </c>
      <c r="K6" s="101"/>
      <c r="L6" s="101"/>
      <c r="M6" s="102"/>
      <c r="N6" s="92" t="s">
        <v>26</v>
      </c>
      <c r="O6" s="94" t="s">
        <v>27</v>
      </c>
      <c r="P6" s="88" t="s">
        <v>28</v>
      </c>
      <c r="Q6" s="88" t="s">
        <v>28</v>
      </c>
    </row>
    <row r="7" spans="2:17" ht="34.5" thickBot="1">
      <c r="B7" s="91"/>
      <c r="C7" s="97"/>
      <c r="D7" s="106"/>
      <c r="E7" s="99"/>
      <c r="F7" s="54" t="s">
        <v>29</v>
      </c>
      <c r="G7" s="55" t="s">
        <v>30</v>
      </c>
      <c r="H7" s="55" t="s">
        <v>31</v>
      </c>
      <c r="I7" s="56" t="s">
        <v>32</v>
      </c>
      <c r="J7" s="57" t="s">
        <v>29</v>
      </c>
      <c r="K7" s="55" t="s">
        <v>30</v>
      </c>
      <c r="L7" s="55" t="s">
        <v>31</v>
      </c>
      <c r="M7" s="58" t="s">
        <v>32</v>
      </c>
      <c r="N7" s="93"/>
      <c r="O7" s="95"/>
      <c r="P7" s="89"/>
      <c r="Q7" s="89"/>
    </row>
    <row r="8" spans="2:17" ht="12.75">
      <c r="B8" s="59">
        <v>2</v>
      </c>
      <c r="C8" s="60" t="s">
        <v>91</v>
      </c>
      <c r="D8" s="60" t="s">
        <v>35</v>
      </c>
      <c r="E8" s="61" t="s">
        <v>98</v>
      </c>
      <c r="F8" s="62">
        <v>0</v>
      </c>
      <c r="G8" s="63">
        <v>44.45</v>
      </c>
      <c r="H8" s="64">
        <f aca="true" t="shared" si="0" ref="H8:H21">IF(OR(G8="снят",G8="н/я",G8&gt;I$5),120,IF(G8&gt;I$4,G8-I$4,0))</f>
        <v>0</v>
      </c>
      <c r="I8" s="65">
        <f aca="true" t="shared" si="1" ref="I8:I21">IF(H8=120,120,F8+H8)</f>
        <v>0</v>
      </c>
      <c r="J8" s="66">
        <v>0</v>
      </c>
      <c r="K8" s="63">
        <v>35.64</v>
      </c>
      <c r="L8" s="67">
        <f aca="true" t="shared" si="2" ref="L8:L21">IF(OR(K8="снят",K8="н/я",K8&gt;M$5),100,IF(K8&gt;M$4,K8-M$4,0))</f>
        <v>0</v>
      </c>
      <c r="M8" s="68">
        <f aca="true" t="shared" si="3" ref="M8:M21">IF(L8=100,100,J8+L8)</f>
        <v>0</v>
      </c>
      <c r="N8" s="69">
        <f aca="true" t="shared" si="4" ref="N8:N21">I8+M8</f>
        <v>0</v>
      </c>
      <c r="O8" s="70">
        <f aca="true" t="shared" si="5" ref="O8:O21">IF(OR(G8="снят",G8="н/я",G8&gt;I$5,K8="снят",K8="н/я",K8&gt;M$5,AND(G8=0,K8=0)),"—",G8+K8)</f>
        <v>80.09</v>
      </c>
      <c r="P8" s="71">
        <v>1</v>
      </c>
      <c r="Q8" s="71">
        <f>IF(O8="—","—",1)</f>
        <v>1</v>
      </c>
    </row>
    <row r="9" spans="2:17" ht="12.75">
      <c r="B9" s="59">
        <v>4</v>
      </c>
      <c r="C9" s="60" t="s">
        <v>68</v>
      </c>
      <c r="D9" s="60" t="s">
        <v>35</v>
      </c>
      <c r="E9" s="61" t="s">
        <v>99</v>
      </c>
      <c r="F9" s="72">
        <v>0</v>
      </c>
      <c r="G9" s="73">
        <v>44.27</v>
      </c>
      <c r="H9" s="67">
        <f t="shared" si="0"/>
        <v>0</v>
      </c>
      <c r="I9" s="68">
        <f t="shared" si="1"/>
        <v>0</v>
      </c>
      <c r="J9" s="74">
        <v>10</v>
      </c>
      <c r="K9" s="73">
        <v>44.86</v>
      </c>
      <c r="L9" s="67">
        <f t="shared" si="2"/>
        <v>3.8599999999999994</v>
      </c>
      <c r="M9" s="68">
        <f t="shared" si="3"/>
        <v>13.86</v>
      </c>
      <c r="N9" s="75">
        <f t="shared" si="4"/>
        <v>13.86</v>
      </c>
      <c r="O9" s="70">
        <f t="shared" si="5"/>
        <v>89.13</v>
      </c>
      <c r="P9" s="76">
        <f aca="true" t="shared" si="6" ref="P9:P21">P8+1</f>
        <v>2</v>
      </c>
      <c r="Q9" s="76">
        <f aca="true" t="shared" si="7" ref="Q9:Q21">IF(O9="—","—",Q8+1)</f>
        <v>2</v>
      </c>
    </row>
    <row r="10" spans="2:17" ht="12.75">
      <c r="B10" s="59">
        <v>13</v>
      </c>
      <c r="C10" s="60" t="s">
        <v>100</v>
      </c>
      <c r="D10" s="60" t="s">
        <v>80</v>
      </c>
      <c r="E10" s="61" t="s">
        <v>101</v>
      </c>
      <c r="F10" s="72">
        <v>0</v>
      </c>
      <c r="G10" s="73">
        <v>56.93</v>
      </c>
      <c r="H10" s="67">
        <f t="shared" si="0"/>
        <v>10.93</v>
      </c>
      <c r="I10" s="68">
        <f t="shared" si="1"/>
        <v>10.93</v>
      </c>
      <c r="J10" s="74">
        <v>0</v>
      </c>
      <c r="K10" s="73">
        <v>47.39</v>
      </c>
      <c r="L10" s="67">
        <f t="shared" si="2"/>
        <v>6.390000000000001</v>
      </c>
      <c r="M10" s="68">
        <f t="shared" si="3"/>
        <v>6.390000000000001</v>
      </c>
      <c r="N10" s="75">
        <f t="shared" si="4"/>
        <v>17.32</v>
      </c>
      <c r="O10" s="70">
        <f t="shared" si="5"/>
        <v>104.32</v>
      </c>
      <c r="P10" s="76">
        <f t="shared" si="6"/>
        <v>3</v>
      </c>
      <c r="Q10" s="76">
        <f t="shared" si="7"/>
        <v>3</v>
      </c>
    </row>
    <row r="11" spans="2:17" ht="12.75">
      <c r="B11" s="59">
        <v>9</v>
      </c>
      <c r="C11" s="60" t="s">
        <v>72</v>
      </c>
      <c r="D11" s="60" t="s">
        <v>35</v>
      </c>
      <c r="E11" s="61" t="s">
        <v>102</v>
      </c>
      <c r="F11" s="72">
        <v>0</v>
      </c>
      <c r="G11" s="73">
        <v>56.01</v>
      </c>
      <c r="H11" s="67">
        <f t="shared" si="0"/>
        <v>10.009999999999998</v>
      </c>
      <c r="I11" s="68">
        <f t="shared" si="1"/>
        <v>10.009999999999998</v>
      </c>
      <c r="J11" s="74">
        <v>5</v>
      </c>
      <c r="K11" s="73">
        <v>44.78</v>
      </c>
      <c r="L11" s="67">
        <f t="shared" si="2"/>
        <v>3.780000000000001</v>
      </c>
      <c r="M11" s="68">
        <f t="shared" si="3"/>
        <v>8.780000000000001</v>
      </c>
      <c r="N11" s="75">
        <f t="shared" si="4"/>
        <v>18.79</v>
      </c>
      <c r="O11" s="70">
        <f t="shared" si="5"/>
        <v>100.78999999999999</v>
      </c>
      <c r="P11" s="76">
        <f t="shared" si="6"/>
        <v>4</v>
      </c>
      <c r="Q11" s="76">
        <f t="shared" si="7"/>
        <v>4</v>
      </c>
    </row>
    <row r="12" spans="2:17" ht="12.75">
      <c r="B12" s="59">
        <v>6</v>
      </c>
      <c r="C12" s="60" t="s">
        <v>42</v>
      </c>
      <c r="D12" s="60" t="s">
        <v>35</v>
      </c>
      <c r="E12" s="61" t="s">
        <v>103</v>
      </c>
      <c r="F12" s="72">
        <v>10</v>
      </c>
      <c r="G12" s="73">
        <v>56</v>
      </c>
      <c r="H12" s="67">
        <f t="shared" si="0"/>
        <v>10</v>
      </c>
      <c r="I12" s="68">
        <f t="shared" si="1"/>
        <v>20</v>
      </c>
      <c r="J12" s="74">
        <v>10</v>
      </c>
      <c r="K12" s="73">
        <v>44.79</v>
      </c>
      <c r="L12" s="67">
        <f t="shared" si="2"/>
        <v>3.789999999999999</v>
      </c>
      <c r="M12" s="68">
        <f t="shared" si="3"/>
        <v>13.79</v>
      </c>
      <c r="N12" s="75">
        <f t="shared" si="4"/>
        <v>33.79</v>
      </c>
      <c r="O12" s="70">
        <f t="shared" si="5"/>
        <v>100.78999999999999</v>
      </c>
      <c r="P12" s="76">
        <f t="shared" si="6"/>
        <v>5</v>
      </c>
      <c r="Q12" s="76">
        <f t="shared" si="7"/>
        <v>5</v>
      </c>
    </row>
    <row r="13" spans="2:17" ht="12.75">
      <c r="B13" s="59">
        <v>10</v>
      </c>
      <c r="C13" s="60" t="s">
        <v>104</v>
      </c>
      <c r="D13" s="60" t="s">
        <v>35</v>
      </c>
      <c r="E13" s="61" t="s">
        <v>105</v>
      </c>
      <c r="F13" s="72">
        <v>0</v>
      </c>
      <c r="G13" s="73">
        <v>45</v>
      </c>
      <c r="H13" s="67">
        <f t="shared" si="0"/>
        <v>0</v>
      </c>
      <c r="I13" s="68">
        <f t="shared" si="1"/>
        <v>0</v>
      </c>
      <c r="J13" s="74">
        <v>0</v>
      </c>
      <c r="K13" s="73" t="s">
        <v>51</v>
      </c>
      <c r="L13" s="67">
        <f t="shared" si="2"/>
        <v>100</v>
      </c>
      <c r="M13" s="68">
        <f t="shared" si="3"/>
        <v>100</v>
      </c>
      <c r="N13" s="75">
        <f t="shared" si="4"/>
        <v>100</v>
      </c>
      <c r="O13" s="70" t="str">
        <f t="shared" si="5"/>
        <v>—</v>
      </c>
      <c r="P13" s="76">
        <f t="shared" si="6"/>
        <v>6</v>
      </c>
      <c r="Q13" s="76" t="str">
        <f t="shared" si="7"/>
        <v>—</v>
      </c>
    </row>
    <row r="14" spans="2:17" ht="12.75">
      <c r="B14" s="59">
        <v>1</v>
      </c>
      <c r="C14" s="60" t="s">
        <v>38</v>
      </c>
      <c r="D14" s="60" t="s">
        <v>34</v>
      </c>
      <c r="E14" s="61" t="s">
        <v>106</v>
      </c>
      <c r="F14" s="72">
        <v>0</v>
      </c>
      <c r="G14" s="73" t="s">
        <v>97</v>
      </c>
      <c r="H14" s="67">
        <f t="shared" si="0"/>
        <v>120</v>
      </c>
      <c r="I14" s="68">
        <f t="shared" si="1"/>
        <v>120</v>
      </c>
      <c r="J14" s="74">
        <v>0</v>
      </c>
      <c r="K14" s="73" t="s">
        <v>51</v>
      </c>
      <c r="L14" s="67">
        <f t="shared" si="2"/>
        <v>100</v>
      </c>
      <c r="M14" s="68">
        <f t="shared" si="3"/>
        <v>100</v>
      </c>
      <c r="N14" s="75">
        <f t="shared" si="4"/>
        <v>220</v>
      </c>
      <c r="O14" s="70" t="str">
        <f t="shared" si="5"/>
        <v>—</v>
      </c>
      <c r="P14" s="76">
        <f t="shared" si="6"/>
        <v>7</v>
      </c>
      <c r="Q14" s="76" t="str">
        <f t="shared" si="7"/>
        <v>—</v>
      </c>
    </row>
    <row r="15" spans="2:17" ht="12.75">
      <c r="B15" s="59">
        <v>3</v>
      </c>
      <c r="C15" s="60" t="s">
        <v>54</v>
      </c>
      <c r="D15" s="60" t="s">
        <v>35</v>
      </c>
      <c r="E15" s="61" t="s">
        <v>107</v>
      </c>
      <c r="F15" s="72">
        <v>0</v>
      </c>
      <c r="G15" s="73" t="s">
        <v>51</v>
      </c>
      <c r="H15" s="67">
        <f t="shared" si="0"/>
        <v>120</v>
      </c>
      <c r="I15" s="68">
        <f t="shared" si="1"/>
        <v>120</v>
      </c>
      <c r="J15" s="74">
        <v>0</v>
      </c>
      <c r="K15" s="73" t="s">
        <v>51</v>
      </c>
      <c r="L15" s="67">
        <f t="shared" si="2"/>
        <v>100</v>
      </c>
      <c r="M15" s="68">
        <f t="shared" si="3"/>
        <v>100</v>
      </c>
      <c r="N15" s="75">
        <f t="shared" si="4"/>
        <v>220</v>
      </c>
      <c r="O15" s="70" t="str">
        <f t="shared" si="5"/>
        <v>—</v>
      </c>
      <c r="P15" s="76">
        <f t="shared" si="6"/>
        <v>8</v>
      </c>
      <c r="Q15" s="76" t="str">
        <f t="shared" si="7"/>
        <v>—</v>
      </c>
    </row>
    <row r="16" spans="2:17" ht="12.75">
      <c r="B16" s="59">
        <v>5</v>
      </c>
      <c r="C16" s="60" t="s">
        <v>76</v>
      </c>
      <c r="D16" s="60" t="s">
        <v>34</v>
      </c>
      <c r="E16" s="61" t="s">
        <v>108</v>
      </c>
      <c r="F16" s="72">
        <v>0</v>
      </c>
      <c r="G16" s="73" t="s">
        <v>51</v>
      </c>
      <c r="H16" s="67">
        <f t="shared" si="0"/>
        <v>120</v>
      </c>
      <c r="I16" s="68">
        <f t="shared" si="1"/>
        <v>120</v>
      </c>
      <c r="J16" s="74">
        <v>0</v>
      </c>
      <c r="K16" s="73" t="s">
        <v>51</v>
      </c>
      <c r="L16" s="67">
        <f t="shared" si="2"/>
        <v>100</v>
      </c>
      <c r="M16" s="68">
        <f t="shared" si="3"/>
        <v>100</v>
      </c>
      <c r="N16" s="75">
        <f t="shared" si="4"/>
        <v>220</v>
      </c>
      <c r="O16" s="70" t="str">
        <f t="shared" si="5"/>
        <v>—</v>
      </c>
      <c r="P16" s="76">
        <f t="shared" si="6"/>
        <v>9</v>
      </c>
      <c r="Q16" s="76" t="str">
        <f t="shared" si="7"/>
        <v>—</v>
      </c>
    </row>
    <row r="17" spans="2:17" ht="12.75">
      <c r="B17" s="59">
        <v>7</v>
      </c>
      <c r="C17" s="60" t="s">
        <v>100</v>
      </c>
      <c r="D17" s="60" t="s">
        <v>80</v>
      </c>
      <c r="E17" s="61" t="s">
        <v>109</v>
      </c>
      <c r="F17" s="72">
        <v>0</v>
      </c>
      <c r="G17" s="73" t="s">
        <v>51</v>
      </c>
      <c r="H17" s="67">
        <f t="shared" si="0"/>
        <v>120</v>
      </c>
      <c r="I17" s="68">
        <f t="shared" si="1"/>
        <v>120</v>
      </c>
      <c r="J17" s="74">
        <v>0</v>
      </c>
      <c r="K17" s="73" t="s">
        <v>51</v>
      </c>
      <c r="L17" s="67">
        <f t="shared" si="2"/>
        <v>100</v>
      </c>
      <c r="M17" s="68">
        <f t="shared" si="3"/>
        <v>100</v>
      </c>
      <c r="N17" s="75">
        <f t="shared" si="4"/>
        <v>220</v>
      </c>
      <c r="O17" s="70" t="str">
        <f t="shared" si="5"/>
        <v>—</v>
      </c>
      <c r="P17" s="76">
        <f t="shared" si="6"/>
        <v>10</v>
      </c>
      <c r="Q17" s="76" t="str">
        <f t="shared" si="7"/>
        <v>—</v>
      </c>
    </row>
    <row r="18" spans="2:17" ht="12.75">
      <c r="B18" s="59">
        <v>8</v>
      </c>
      <c r="C18" s="60" t="s">
        <v>91</v>
      </c>
      <c r="D18" s="60" t="s">
        <v>35</v>
      </c>
      <c r="E18" s="61" t="s">
        <v>110</v>
      </c>
      <c r="F18" s="72">
        <v>0</v>
      </c>
      <c r="G18" s="73" t="s">
        <v>51</v>
      </c>
      <c r="H18" s="67">
        <f t="shared" si="0"/>
        <v>120</v>
      </c>
      <c r="I18" s="68">
        <f t="shared" si="1"/>
        <v>120</v>
      </c>
      <c r="J18" s="74">
        <v>0</v>
      </c>
      <c r="K18" s="73" t="s">
        <v>51</v>
      </c>
      <c r="L18" s="67">
        <f t="shared" si="2"/>
        <v>100</v>
      </c>
      <c r="M18" s="68">
        <f t="shared" si="3"/>
        <v>100</v>
      </c>
      <c r="N18" s="75">
        <f t="shared" si="4"/>
        <v>220</v>
      </c>
      <c r="O18" s="70" t="str">
        <f t="shared" si="5"/>
        <v>—</v>
      </c>
      <c r="P18" s="76">
        <f t="shared" si="6"/>
        <v>11</v>
      </c>
      <c r="Q18" s="76" t="str">
        <f t="shared" si="7"/>
        <v>—</v>
      </c>
    </row>
    <row r="19" spans="2:17" ht="12.75">
      <c r="B19" s="59">
        <v>11</v>
      </c>
      <c r="C19" s="60" t="s">
        <v>76</v>
      </c>
      <c r="D19" s="60" t="s">
        <v>34</v>
      </c>
      <c r="E19" s="61" t="s">
        <v>111</v>
      </c>
      <c r="F19" s="72">
        <v>0</v>
      </c>
      <c r="G19" s="73" t="s">
        <v>51</v>
      </c>
      <c r="H19" s="67">
        <f t="shared" si="0"/>
        <v>120</v>
      </c>
      <c r="I19" s="68">
        <f t="shared" si="1"/>
        <v>120</v>
      </c>
      <c r="J19" s="74">
        <v>0</v>
      </c>
      <c r="K19" s="73" t="s">
        <v>51</v>
      </c>
      <c r="L19" s="67">
        <f t="shared" si="2"/>
        <v>100</v>
      </c>
      <c r="M19" s="68">
        <f t="shared" si="3"/>
        <v>100</v>
      </c>
      <c r="N19" s="75">
        <f t="shared" si="4"/>
        <v>220</v>
      </c>
      <c r="O19" s="70" t="str">
        <f t="shared" si="5"/>
        <v>—</v>
      </c>
      <c r="P19" s="76">
        <f t="shared" si="6"/>
        <v>12</v>
      </c>
      <c r="Q19" s="76" t="str">
        <f t="shared" si="7"/>
        <v>—</v>
      </c>
    </row>
    <row r="20" spans="2:17" ht="12.75">
      <c r="B20" s="59">
        <v>12</v>
      </c>
      <c r="C20" s="60" t="s">
        <v>49</v>
      </c>
      <c r="D20" s="60" t="s">
        <v>35</v>
      </c>
      <c r="E20" s="61" t="s">
        <v>112</v>
      </c>
      <c r="F20" s="72">
        <v>0</v>
      </c>
      <c r="G20" s="73" t="s">
        <v>51</v>
      </c>
      <c r="H20" s="67">
        <f t="shared" si="0"/>
        <v>120</v>
      </c>
      <c r="I20" s="68">
        <f t="shared" si="1"/>
        <v>120</v>
      </c>
      <c r="J20" s="74">
        <v>0</v>
      </c>
      <c r="K20" s="73" t="s">
        <v>51</v>
      </c>
      <c r="L20" s="67">
        <f t="shared" si="2"/>
        <v>100</v>
      </c>
      <c r="M20" s="68">
        <f t="shared" si="3"/>
        <v>100</v>
      </c>
      <c r="N20" s="75">
        <f t="shared" si="4"/>
        <v>220</v>
      </c>
      <c r="O20" s="70" t="str">
        <f t="shared" si="5"/>
        <v>—</v>
      </c>
      <c r="P20" s="76">
        <f t="shared" si="6"/>
        <v>13</v>
      </c>
      <c r="Q20" s="76" t="str">
        <f t="shared" si="7"/>
        <v>—</v>
      </c>
    </row>
    <row r="21" spans="2:17" ht="12.75">
      <c r="B21" s="59">
        <v>14</v>
      </c>
      <c r="C21" s="60" t="s">
        <v>91</v>
      </c>
      <c r="D21" s="60" t="s">
        <v>35</v>
      </c>
      <c r="E21" s="61" t="s">
        <v>113</v>
      </c>
      <c r="F21" s="72">
        <v>0</v>
      </c>
      <c r="G21" s="73" t="s">
        <v>51</v>
      </c>
      <c r="H21" s="67">
        <f t="shared" si="0"/>
        <v>120</v>
      </c>
      <c r="I21" s="68">
        <f t="shared" si="1"/>
        <v>120</v>
      </c>
      <c r="J21" s="74">
        <v>0</v>
      </c>
      <c r="K21" s="73" t="s">
        <v>51</v>
      </c>
      <c r="L21" s="67">
        <f t="shared" si="2"/>
        <v>100</v>
      </c>
      <c r="M21" s="68">
        <f t="shared" si="3"/>
        <v>100</v>
      </c>
      <c r="N21" s="75">
        <f t="shared" si="4"/>
        <v>220</v>
      </c>
      <c r="O21" s="70" t="str">
        <f t="shared" si="5"/>
        <v>—</v>
      </c>
      <c r="P21" s="76">
        <f t="shared" si="6"/>
        <v>14</v>
      </c>
      <c r="Q21" s="76" t="str">
        <f t="shared" si="7"/>
        <v>—</v>
      </c>
    </row>
    <row r="22" spans="2:17" ht="13.5" thickBot="1">
      <c r="B22" s="77"/>
      <c r="C22" s="78"/>
      <c r="D22" s="78"/>
      <c r="E22" s="79"/>
      <c r="F22" s="80"/>
      <c r="G22" s="78"/>
      <c r="H22" s="78"/>
      <c r="I22" s="81"/>
      <c r="J22" s="80"/>
      <c r="K22" s="78"/>
      <c r="L22" s="78"/>
      <c r="M22" s="81"/>
      <c r="N22" s="82"/>
      <c r="O22" s="79"/>
      <c r="P22" s="83"/>
      <c r="Q22" s="83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Zver</cp:lastModifiedBy>
  <dcterms:created xsi:type="dcterms:W3CDTF">2010-09-05T13:26:39Z</dcterms:created>
  <dcterms:modified xsi:type="dcterms:W3CDTF">2010-09-22T15:59:51Z</dcterms:modified>
  <cp:category/>
  <cp:version/>
  <cp:contentType/>
  <cp:contentStatus/>
</cp:coreProperties>
</file>