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Титул" sheetId="1" r:id="rId1"/>
    <sheet name="L" sheetId="2" r:id="rId2"/>
    <sheet name="M" sheetId="3" r:id="rId3"/>
    <sheet name="S" sheetId="4" r:id="rId4"/>
  </sheets>
  <definedNames/>
  <calcPr fullCalcOnLoad="1"/>
</workbook>
</file>

<file path=xl/sharedStrings.xml><?xml version="1.0" encoding="utf-8"?>
<sst xmlns="http://schemas.openxmlformats.org/spreadsheetml/2006/main" count="355" uniqueCount="147">
  <si>
    <t>Дата проведения:</t>
  </si>
  <si>
    <t>Место проведения:</t>
  </si>
  <si>
    <t>Количество участников:</t>
  </si>
  <si>
    <t>Главный судья:</t>
  </si>
  <si>
    <t>Секретарь:</t>
  </si>
  <si>
    <t>Категория</t>
  </si>
  <si>
    <t>L</t>
  </si>
  <si>
    <t>Скорость</t>
  </si>
  <si>
    <t>Max время</t>
  </si>
  <si>
    <t>Личное первенство</t>
  </si>
  <si>
    <t>Дата</t>
  </si>
  <si>
    <t>Судья</t>
  </si>
  <si>
    <t>Контр время</t>
  </si>
  <si>
    <t>Длина 2-ой трассы</t>
  </si>
  <si>
    <t>№</t>
  </si>
  <si>
    <t>Спортсмен</t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</si>
  <si>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</si>
  <si>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</si>
  <si>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</si>
  <si>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</si>
  <si>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</si>
  <si>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</si>
  <si>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место</t>
  </si>
  <si>
    <t>M</t>
  </si>
  <si>
    <t>в категории</t>
  </si>
  <si>
    <t>Участников</t>
  </si>
  <si>
    <t>Всего участников</t>
  </si>
  <si>
    <t>ДТЮ</t>
  </si>
  <si>
    <t>Пономарева Дарья</t>
  </si>
  <si>
    <t>ШАР</t>
  </si>
  <si>
    <t>б.к.</t>
  </si>
  <si>
    <t>Бластер</t>
  </si>
  <si>
    <t>Ассоль</t>
  </si>
  <si>
    <t>Соловьева Юлия</t>
  </si>
  <si>
    <t>Зворыгина Любовь</t>
  </si>
  <si>
    <t>Элвис</t>
  </si>
  <si>
    <t>Пшеничникова Мария</t>
  </si>
  <si>
    <t>Беркут</t>
  </si>
  <si>
    <t>Папко Татьяна</t>
  </si>
  <si>
    <t>Би</t>
  </si>
  <si>
    <t>Маленьких Юлия</t>
  </si>
  <si>
    <t>шелти</t>
  </si>
  <si>
    <t>Пьеро</t>
  </si>
  <si>
    <t>Вдовиченко Галина</t>
  </si>
  <si>
    <t>Черкашина Анна</t>
  </si>
  <si>
    <t>Цент</t>
  </si>
  <si>
    <t>Корн</t>
  </si>
  <si>
    <t>Вальтер</t>
  </si>
  <si>
    <t>Попова Дарья</t>
  </si>
  <si>
    <t>Катутис Ангелина</t>
  </si>
  <si>
    <t>Адреналина</t>
  </si>
  <si>
    <t>Худорожкова Елизавета</t>
  </si>
  <si>
    <t>Баттерфляй</t>
  </si>
  <si>
    <t>Юнити</t>
  </si>
  <si>
    <t>гл фокс</t>
  </si>
  <si>
    <t>Джонсон</t>
  </si>
  <si>
    <t>Чудо</t>
  </si>
  <si>
    <t>Пайнери</t>
  </si>
  <si>
    <t>Кирьянова Екатерина</t>
  </si>
  <si>
    <t>Аджилика</t>
  </si>
  <si>
    <t>Кей</t>
  </si>
  <si>
    <t>вельш</t>
  </si>
  <si>
    <t>Девид</t>
  </si>
  <si>
    <t>Сюзанна</t>
  </si>
  <si>
    <t>Тореадор</t>
  </si>
  <si>
    <t>шпиц</t>
  </si>
  <si>
    <t>Бонапарт</t>
  </si>
  <si>
    <t>Брюс</t>
  </si>
  <si>
    <t>н.о.</t>
  </si>
  <si>
    <t>Джина</t>
  </si>
  <si>
    <t>Дружинина Ольга</t>
  </si>
  <si>
    <t>Аруна</t>
  </si>
  <si>
    <t>малинуа</t>
  </si>
  <si>
    <t>АйКэнДу</t>
  </si>
  <si>
    <t>Везунчик</t>
  </si>
  <si>
    <t>Вестерн</t>
  </si>
  <si>
    <t>Версаль</t>
  </si>
  <si>
    <t>Вираж</t>
  </si>
  <si>
    <t>тервюрен</t>
  </si>
  <si>
    <t>Бондарева Анна</t>
  </si>
  <si>
    <t>ПМобиле</t>
  </si>
  <si>
    <t>Шумахер</t>
  </si>
  <si>
    <t>Виктория</t>
  </si>
  <si>
    <t>Гера</t>
  </si>
  <si>
    <t>Рея</t>
  </si>
  <si>
    <t>ирл сеттер</t>
  </si>
  <si>
    <t>Остапчук Евгения</t>
  </si>
  <si>
    <t>Брюхова Кристина</t>
  </si>
  <si>
    <t>далматин</t>
  </si>
  <si>
    <t>Барон</t>
  </si>
  <si>
    <t>Банщикова Александра</t>
  </si>
  <si>
    <t>Акелла</t>
  </si>
  <si>
    <t>Альма</t>
  </si>
  <si>
    <t>Кейси</t>
  </si>
  <si>
    <t>пшен терьер</t>
  </si>
  <si>
    <t>Карпушин Александр</t>
  </si>
  <si>
    <t>голден</t>
  </si>
  <si>
    <t>Евдокимова Рада</t>
  </si>
  <si>
    <t>Кудрина Анна</t>
  </si>
  <si>
    <t>Бэби</t>
  </si>
  <si>
    <t>Косякова Варвара</t>
  </si>
  <si>
    <t>Кристиан</t>
  </si>
  <si>
    <t>Бумер</t>
  </si>
  <si>
    <t>Семина Юлия</t>
  </si>
  <si>
    <t>Рица</t>
  </si>
  <si>
    <t>Беладонна</t>
  </si>
  <si>
    <t>Ноктюрн</t>
  </si>
  <si>
    <t>Иф</t>
  </si>
  <si>
    <t>Ельсор</t>
  </si>
  <si>
    <t>Четверикова Яна</t>
  </si>
  <si>
    <t>Мокрушин Владимир</t>
  </si>
  <si>
    <t>Чемпионат Ленинского района г. Перми</t>
  </si>
  <si>
    <t>10 февраля 2008 года</t>
  </si>
  <si>
    <t>г Пермь, СДП "ДКЖ"</t>
  </si>
  <si>
    <t>Алла Белая</t>
  </si>
  <si>
    <t>Быстрых</t>
  </si>
  <si>
    <t>Чебыкина Ирина</t>
  </si>
  <si>
    <t>ирл тер.</t>
  </si>
  <si>
    <t>Жеральд</t>
  </si>
  <si>
    <t>Митрошина Анна</t>
  </si>
  <si>
    <t>Банзай</t>
  </si>
  <si>
    <t>Кипли</t>
  </si>
  <si>
    <t>Анисимова Александра</t>
  </si>
  <si>
    <t>метис</t>
  </si>
  <si>
    <t>Ника</t>
  </si>
  <si>
    <t>ЦСС</t>
  </si>
  <si>
    <t>Длина трассы</t>
  </si>
  <si>
    <t>-</t>
  </si>
  <si>
    <t>Макси</t>
  </si>
  <si>
    <t>Зол. Кристалл</t>
  </si>
  <si>
    <t>Овченкова Юлия</t>
  </si>
  <si>
    <t>Джем</t>
  </si>
  <si>
    <t>Импрессарио</t>
  </si>
  <si>
    <t>Алиса</t>
  </si>
  <si>
    <t>цв/шнауц</t>
  </si>
  <si>
    <t>Бест</t>
  </si>
  <si>
    <t>Юстас</t>
  </si>
  <si>
    <t>Соловьева Полина</t>
  </si>
  <si>
    <t>рус спан</t>
  </si>
  <si>
    <t>Варвара Косякова</t>
  </si>
  <si>
    <t xml:space="preserve">Команда </t>
  </si>
  <si>
    <t>Команда</t>
  </si>
  <si>
    <t>Антон Кудрин</t>
  </si>
  <si>
    <t>Судья-стажер:</t>
  </si>
  <si>
    <t>Быстрых Надежда</t>
  </si>
  <si>
    <t>Чемпионат Ленинского района</t>
  </si>
  <si>
    <t>г. Пермь, 2008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</si>
</sst>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24"/>
      <name val="Arial Cyr"/>
      <family val="0"/>
    </font>
    <font>
      <sz val="14"/>
      <name val="Arial Unicode MS"/>
      <family val="2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6"/>
      <name val="Arial Cyr"/>
      <family val="0"/>
    </font>
    <font>
      <sz val="2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 applyProtection="1">
      <alignment horizontal="center" vertical="center" textRotation="90" wrapText="1"/>
      <protection/>
    </xf>
    <xf numFmtId="0" fontId="0" fillId="0" borderId="2" xfId="0" applyBorder="1" applyAlignment="1" applyProtection="1">
      <alignment horizontal="center" vertical="center" textRotation="90" wrapText="1"/>
      <protection/>
    </xf>
    <xf numFmtId="0" fontId="0" fillId="0" borderId="4" xfId="0" applyBorder="1" applyAlignment="1" applyProtection="1">
      <alignment horizontal="center" vertical="center" textRotation="90" wrapText="1"/>
      <protection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5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/>
      <protection/>
    </xf>
    <xf numFmtId="0" fontId="5" fillId="2" borderId="1" xfId="0" applyFont="1" applyFill="1" applyBorder="1" applyAlignment="1" applyProtection="1">
      <alignment horizontal="center"/>
      <protection/>
    </xf>
    <xf numFmtId="2" fontId="5" fillId="2" borderId="1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 applyProtection="1">
      <alignment/>
      <protection/>
    </xf>
    <xf numFmtId="0" fontId="5" fillId="2" borderId="11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 horizontal="center" vertical="center" textRotation="90"/>
      <protection/>
    </xf>
    <xf numFmtId="0" fontId="5" fillId="2" borderId="12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/>
      <protection/>
    </xf>
    <xf numFmtId="14" fontId="5" fillId="2" borderId="11" xfId="0" applyNumberFormat="1" applyFont="1" applyFill="1" applyBorder="1" applyAlignment="1" applyProtection="1">
      <alignment/>
      <protection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8" xfId="0" applyBorder="1" applyAlignment="1" applyProtection="1">
      <alignment horizontal="right" vertical="center" wrapText="1"/>
      <protection/>
    </xf>
    <xf numFmtId="0" fontId="0" fillId="0" borderId="8" xfId="0" applyFill="1" applyBorder="1" applyAlignment="1">
      <alignment/>
    </xf>
    <xf numFmtId="2" fontId="0" fillId="0" borderId="9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textRotation="90"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2" fontId="0" fillId="0" borderId="14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>
      <alignment/>
    </xf>
    <xf numFmtId="0" fontId="0" fillId="0" borderId="5" xfId="0" applyBorder="1" applyAlignment="1" applyProtection="1">
      <alignment horizontal="center" vertical="center"/>
      <protection/>
    </xf>
    <xf numFmtId="2" fontId="0" fillId="0" borderId="9" xfId="0" applyNumberForma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 horizontal="center"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L29"/>
  <sheetViews>
    <sheetView workbookViewId="0" topLeftCell="A10">
      <selection activeCell="L24" sqref="L24"/>
    </sheetView>
  </sheetViews>
  <sheetFormatPr defaultColWidth="9.00390625" defaultRowHeight="12.75"/>
  <cols>
    <col min="2" max="2" width="22.125" style="0" customWidth="1"/>
  </cols>
  <sheetData>
    <row r="13" spans="1:12" ht="30">
      <c r="A13" s="94" t="s">
        <v>111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</row>
    <row r="14" spans="1:12" s="93" customFormat="1" ht="20.2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s="93" customFormat="1" ht="20.2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2:3" ht="12.75">
      <c r="B16" t="s">
        <v>0</v>
      </c>
      <c r="C16" t="s">
        <v>112</v>
      </c>
    </row>
    <row r="17" spans="2:7" ht="12.75">
      <c r="B17" t="s">
        <v>1</v>
      </c>
      <c r="C17" t="s">
        <v>113</v>
      </c>
      <c r="G17" s="1"/>
    </row>
    <row r="18" spans="2:7" ht="12.75">
      <c r="B18" t="s">
        <v>2</v>
      </c>
      <c r="C18">
        <v>57</v>
      </c>
      <c r="G18" s="1"/>
    </row>
    <row r="19" spans="2:7" ht="12.75">
      <c r="B19" t="s">
        <v>3</v>
      </c>
      <c r="C19" t="s">
        <v>114</v>
      </c>
      <c r="G19" s="1"/>
    </row>
    <row r="20" spans="2:3" ht="12.75">
      <c r="B20" t="s">
        <v>143</v>
      </c>
      <c r="C20" t="s">
        <v>142</v>
      </c>
    </row>
    <row r="21" spans="2:3" ht="12.75">
      <c r="B21" t="s">
        <v>4</v>
      </c>
      <c r="C21" t="s">
        <v>139</v>
      </c>
    </row>
    <row r="29" spans="1:12" ht="25.5">
      <c r="A29" s="95" t="s">
        <v>146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</row>
  </sheetData>
  <mergeCells count="2">
    <mergeCell ref="A13:L13"/>
    <mergeCell ref="A29:L29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="101" zoomScaleNormal="101" workbookViewId="0" topLeftCell="A10">
      <selection activeCell="R18" sqref="R18:R19"/>
    </sheetView>
  </sheetViews>
  <sheetFormatPr defaultColWidth="9.00390625" defaultRowHeight="12.75"/>
  <cols>
    <col min="1" max="1" width="3.25390625" style="84" customWidth="1"/>
    <col min="2" max="2" width="22.125" style="0" customWidth="1"/>
    <col min="3" max="3" width="9.75390625" style="0" customWidth="1"/>
    <col min="4" max="4" width="13.25390625" style="0" customWidth="1"/>
    <col min="5" max="5" width="10.625" style="0" customWidth="1"/>
    <col min="6" max="6" width="5.125" style="0" customWidth="1"/>
    <col min="7" max="7" width="6.125" style="0" customWidth="1"/>
    <col min="8" max="8" width="5.875" style="0" customWidth="1"/>
    <col min="9" max="9" width="7.75390625" style="0" customWidth="1"/>
    <col min="10" max="10" width="5.25390625" style="0" hidden="1" customWidth="1"/>
    <col min="11" max="11" width="7.875" style="0" hidden="1" customWidth="1"/>
    <col min="12" max="12" width="0" style="0" hidden="1" customWidth="1"/>
    <col min="13" max="13" width="7.625" style="0" hidden="1" customWidth="1"/>
    <col min="14" max="14" width="3.875" style="0" customWidth="1"/>
  </cols>
  <sheetData>
    <row r="1" spans="1:14" ht="18">
      <c r="A1" s="96" t="s">
        <v>145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2.75">
      <c r="A2" s="8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">
      <c r="A3" s="86" t="s">
        <v>11</v>
      </c>
      <c r="B3" s="28"/>
      <c r="C3" s="29" t="str">
        <f>Титул!C20</f>
        <v>Антон Кудрин</v>
      </c>
      <c r="D3" s="29"/>
      <c r="E3" s="27"/>
      <c r="F3" s="24" t="s">
        <v>5</v>
      </c>
      <c r="G3" s="24"/>
      <c r="H3" s="4" t="s">
        <v>6</v>
      </c>
      <c r="I3" s="24"/>
      <c r="J3" s="24"/>
      <c r="K3" s="24"/>
      <c r="L3" s="24"/>
      <c r="M3" s="24"/>
      <c r="N3" s="2"/>
    </row>
    <row r="4" spans="1:14" ht="12.75">
      <c r="A4" s="86" t="s">
        <v>10</v>
      </c>
      <c r="B4" s="24"/>
      <c r="C4" s="36">
        <v>39488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"/>
    </row>
    <row r="5" spans="1:14" ht="12.75">
      <c r="A5" s="86" t="s">
        <v>26</v>
      </c>
      <c r="B5" s="24"/>
      <c r="C5" s="30">
        <f>Титул!C18</f>
        <v>57</v>
      </c>
      <c r="D5" s="24"/>
      <c r="E5" s="24"/>
      <c r="F5" s="23" t="s">
        <v>126</v>
      </c>
      <c r="G5" s="24"/>
      <c r="H5" s="24"/>
      <c r="I5" s="25">
        <v>140</v>
      </c>
      <c r="J5" s="24"/>
      <c r="K5" s="23" t="s">
        <v>13</v>
      </c>
      <c r="L5" s="24"/>
      <c r="M5" s="25"/>
      <c r="N5" s="2"/>
    </row>
    <row r="6" spans="1:14" ht="12.75">
      <c r="A6" s="86" t="s">
        <v>25</v>
      </c>
      <c r="B6" s="24"/>
      <c r="C6" s="33"/>
      <c r="D6" s="24"/>
      <c r="E6" s="24"/>
      <c r="F6" s="24" t="s">
        <v>7</v>
      </c>
      <c r="G6" s="24"/>
      <c r="H6" s="24"/>
      <c r="I6" s="26">
        <v>3.5</v>
      </c>
      <c r="J6" s="24"/>
      <c r="K6" s="24" t="s">
        <v>7</v>
      </c>
      <c r="L6" s="24"/>
      <c r="M6" s="26"/>
      <c r="N6" s="2"/>
    </row>
    <row r="7" spans="1:14" ht="12.75">
      <c r="A7" s="86" t="s">
        <v>24</v>
      </c>
      <c r="B7" s="24"/>
      <c r="C7" s="29">
        <v>26</v>
      </c>
      <c r="D7" s="24"/>
      <c r="E7" s="24"/>
      <c r="F7" s="24" t="s">
        <v>12</v>
      </c>
      <c r="G7" s="27"/>
      <c r="H7" s="24"/>
      <c r="I7" s="24" t="s">
        <v>8</v>
      </c>
      <c r="J7" s="24"/>
      <c r="K7" s="24" t="s">
        <v>12</v>
      </c>
      <c r="L7" s="27"/>
      <c r="M7" s="24" t="s">
        <v>8</v>
      </c>
      <c r="N7" s="2"/>
    </row>
    <row r="8" spans="1:14" ht="18.75" thickBot="1">
      <c r="A8" s="87" t="s">
        <v>9</v>
      </c>
      <c r="B8" s="3"/>
      <c r="C8" s="3"/>
      <c r="D8" s="3"/>
      <c r="E8" s="3"/>
      <c r="F8" s="3"/>
      <c r="G8" s="34">
        <v>40</v>
      </c>
      <c r="H8" s="35"/>
      <c r="I8" s="34">
        <v>60</v>
      </c>
      <c r="J8" s="35"/>
      <c r="K8" s="34"/>
      <c r="L8" s="35"/>
      <c r="M8" s="34"/>
      <c r="N8" s="2"/>
    </row>
    <row r="9" spans="1:14" ht="98.25" customHeight="1" thickBot="1">
      <c r="A9" s="6" t="s">
        <v>14</v>
      </c>
      <c r="B9" s="7" t="s">
        <v>15</v>
      </c>
      <c r="C9" s="15" t="s">
        <v>140</v>
      </c>
      <c r="D9" s="7" t="s">
        <v>16</v>
      </c>
      <c r="E9" s="8" t="s">
        <v>17</v>
      </c>
      <c r="F9" s="16" t="s">
        <v>18</v>
      </c>
      <c r="G9" s="15" t="s">
        <v>19</v>
      </c>
      <c r="H9" s="15" t="s">
        <v>20</v>
      </c>
      <c r="I9" s="17" t="s">
        <v>21</v>
      </c>
      <c r="J9" s="16" t="s">
        <v>18</v>
      </c>
      <c r="K9" s="15" t="s">
        <v>19</v>
      </c>
      <c r="L9" s="15" t="s">
        <v>20</v>
      </c>
      <c r="M9" s="17" t="s">
        <v>21</v>
      </c>
      <c r="N9" s="31" t="s">
        <v>22</v>
      </c>
    </row>
    <row r="10" spans="1:14" ht="15" customHeight="1">
      <c r="A10" s="88">
        <v>26</v>
      </c>
      <c r="B10" s="10" t="s">
        <v>70</v>
      </c>
      <c r="C10" s="52" t="s">
        <v>29</v>
      </c>
      <c r="D10" s="10" t="s">
        <v>30</v>
      </c>
      <c r="E10" s="11" t="s">
        <v>71</v>
      </c>
      <c r="F10" s="9">
        <v>0</v>
      </c>
      <c r="G10" s="18">
        <v>37.9</v>
      </c>
      <c r="H10" s="18">
        <f aca="true" t="shared" si="0" ref="H10:H35">IF(G10&gt;$G$8,G10-$G$8,0)</f>
        <v>0</v>
      </c>
      <c r="I10" s="19">
        <f aca="true" t="shared" si="1" ref="I10:I35">IF(G10&gt;$I$8,100,IF(F10=100,100,IF(F10=150,150,F10+H10)))</f>
        <v>0</v>
      </c>
      <c r="J10" s="9"/>
      <c r="K10" s="18"/>
      <c r="L10" s="18">
        <f>IF(K10&gt;$K$8,K10-$K$8,0)</f>
        <v>0</v>
      </c>
      <c r="M10" s="19">
        <f>IF(K10&gt;$M$8,100,IF(J10=100,100,IF(J10=150,150,J10+L10)))</f>
        <v>0</v>
      </c>
      <c r="N10" s="62">
        <v>1</v>
      </c>
    </row>
    <row r="11" spans="1:14" ht="15" customHeight="1">
      <c r="A11" s="89">
        <v>17</v>
      </c>
      <c r="B11" s="38" t="s">
        <v>90</v>
      </c>
      <c r="C11" s="13" t="s">
        <v>27</v>
      </c>
      <c r="D11" s="38" t="s">
        <v>30</v>
      </c>
      <c r="E11" s="39" t="s">
        <v>92</v>
      </c>
      <c r="F11" s="12">
        <v>0</v>
      </c>
      <c r="G11" s="20">
        <v>43.2</v>
      </c>
      <c r="H11" s="20">
        <f t="shared" si="0"/>
        <v>3.200000000000003</v>
      </c>
      <c r="I11" s="21">
        <f t="shared" si="1"/>
        <v>3.200000000000003</v>
      </c>
      <c r="J11" s="12"/>
      <c r="K11" s="20"/>
      <c r="L11" s="20">
        <f>IF(K11&gt;$K$8,K11-$K$8,0)</f>
        <v>0</v>
      </c>
      <c r="M11" s="21">
        <f>IF(K11&gt;$M$8,100,IF(J11=100,100,IF(J11=150,150,J11+L11)))</f>
        <v>0</v>
      </c>
      <c r="N11" s="63">
        <v>2</v>
      </c>
    </row>
    <row r="12" spans="1:14" ht="15" customHeight="1">
      <c r="A12" s="89">
        <v>19</v>
      </c>
      <c r="B12" s="13" t="s">
        <v>79</v>
      </c>
      <c r="C12" s="49" t="s">
        <v>29</v>
      </c>
      <c r="D12" s="13" t="s">
        <v>30</v>
      </c>
      <c r="E12" s="14" t="s">
        <v>37</v>
      </c>
      <c r="F12" s="12">
        <v>5</v>
      </c>
      <c r="G12" s="20">
        <v>35.5</v>
      </c>
      <c r="H12" s="20">
        <f t="shared" si="0"/>
        <v>0</v>
      </c>
      <c r="I12" s="21">
        <f t="shared" si="1"/>
        <v>5</v>
      </c>
      <c r="J12" s="12"/>
      <c r="K12" s="20"/>
      <c r="L12" s="20"/>
      <c r="M12" s="21"/>
      <c r="N12" s="64">
        <v>3</v>
      </c>
    </row>
    <row r="13" spans="1:14" ht="15" customHeight="1">
      <c r="A13" s="89">
        <v>8</v>
      </c>
      <c r="B13" s="13" t="s">
        <v>40</v>
      </c>
      <c r="C13" s="13" t="s">
        <v>29</v>
      </c>
      <c r="D13" s="13" t="s">
        <v>41</v>
      </c>
      <c r="E13" s="14" t="s">
        <v>42</v>
      </c>
      <c r="F13" s="12">
        <v>5</v>
      </c>
      <c r="G13" s="20">
        <v>38.6</v>
      </c>
      <c r="H13" s="20">
        <f t="shared" si="0"/>
        <v>0</v>
      </c>
      <c r="I13" s="21">
        <f t="shared" si="1"/>
        <v>5</v>
      </c>
      <c r="J13" s="12"/>
      <c r="K13" s="20"/>
      <c r="L13" s="20">
        <f aca="true" t="shared" si="2" ref="L13:L18">IF(K13&gt;$K$8,K13-$K$8,0)</f>
        <v>0</v>
      </c>
      <c r="M13" s="21">
        <f aca="true" t="shared" si="3" ref="M13:M18">IF(K13&gt;$M$8,100,IF(J13=100,100,IF(J13=150,150,J13+L13)))</f>
        <v>0</v>
      </c>
      <c r="N13" s="60">
        <v>4</v>
      </c>
    </row>
    <row r="14" spans="1:14" ht="12.75">
      <c r="A14" s="89">
        <v>1</v>
      </c>
      <c r="B14" s="38" t="s">
        <v>97</v>
      </c>
      <c r="C14" s="49" t="s">
        <v>125</v>
      </c>
      <c r="D14" s="38" t="s">
        <v>72</v>
      </c>
      <c r="E14" s="39" t="s">
        <v>81</v>
      </c>
      <c r="F14" s="12">
        <v>5</v>
      </c>
      <c r="G14" s="20">
        <v>40</v>
      </c>
      <c r="H14" s="20">
        <f t="shared" si="0"/>
        <v>0</v>
      </c>
      <c r="I14" s="21">
        <f t="shared" si="1"/>
        <v>5</v>
      </c>
      <c r="J14" s="12"/>
      <c r="K14" s="20"/>
      <c r="L14" s="20">
        <f t="shared" si="2"/>
        <v>0</v>
      </c>
      <c r="M14" s="21">
        <f t="shared" si="3"/>
        <v>0</v>
      </c>
      <c r="N14" s="59">
        <v>5</v>
      </c>
    </row>
    <row r="15" spans="1:14" ht="12.75">
      <c r="A15" s="89">
        <v>23</v>
      </c>
      <c r="B15" s="38" t="s">
        <v>44</v>
      </c>
      <c r="C15" s="49" t="s">
        <v>29</v>
      </c>
      <c r="D15" s="38" t="s">
        <v>30</v>
      </c>
      <c r="E15" s="39" t="s">
        <v>77</v>
      </c>
      <c r="F15" s="12">
        <v>5</v>
      </c>
      <c r="G15" s="20">
        <v>42</v>
      </c>
      <c r="H15" s="20">
        <f t="shared" si="0"/>
        <v>2</v>
      </c>
      <c r="I15" s="21">
        <f t="shared" si="1"/>
        <v>7</v>
      </c>
      <c r="J15" s="12"/>
      <c r="K15" s="20"/>
      <c r="L15" s="20">
        <f t="shared" si="2"/>
        <v>0</v>
      </c>
      <c r="M15" s="21">
        <f t="shared" si="3"/>
        <v>0</v>
      </c>
      <c r="N15" s="60">
        <v>6</v>
      </c>
    </row>
    <row r="16" spans="1:14" ht="12.75">
      <c r="A16" s="89">
        <v>12</v>
      </c>
      <c r="B16" s="13" t="s">
        <v>116</v>
      </c>
      <c r="C16" s="49" t="s">
        <v>29</v>
      </c>
      <c r="D16" s="13" t="s">
        <v>117</v>
      </c>
      <c r="E16" s="14" t="s">
        <v>118</v>
      </c>
      <c r="F16" s="12">
        <v>5</v>
      </c>
      <c r="G16" s="20">
        <v>43.6</v>
      </c>
      <c r="H16" s="20">
        <f t="shared" si="0"/>
        <v>3.6000000000000014</v>
      </c>
      <c r="I16" s="21">
        <f t="shared" si="1"/>
        <v>8.600000000000001</v>
      </c>
      <c r="J16" s="12"/>
      <c r="K16" s="20"/>
      <c r="L16" s="20">
        <f t="shared" si="2"/>
        <v>0</v>
      </c>
      <c r="M16" s="21">
        <f t="shared" si="3"/>
        <v>0</v>
      </c>
      <c r="N16" s="60">
        <v>7</v>
      </c>
    </row>
    <row r="17" spans="1:14" ht="15" customHeight="1">
      <c r="A17" s="89">
        <v>3</v>
      </c>
      <c r="B17" s="13" t="s">
        <v>34</v>
      </c>
      <c r="C17" s="13" t="s">
        <v>29</v>
      </c>
      <c r="D17" s="13" t="s">
        <v>30</v>
      </c>
      <c r="E17" s="14" t="s">
        <v>35</v>
      </c>
      <c r="F17" s="12">
        <v>10</v>
      </c>
      <c r="G17" s="20">
        <v>33.3</v>
      </c>
      <c r="H17" s="20">
        <f t="shared" si="0"/>
        <v>0</v>
      </c>
      <c r="I17" s="20">
        <f t="shared" si="1"/>
        <v>10</v>
      </c>
      <c r="J17" s="49"/>
      <c r="K17" s="51"/>
      <c r="L17" s="51">
        <f t="shared" si="2"/>
        <v>0</v>
      </c>
      <c r="M17" s="51">
        <f t="shared" si="3"/>
        <v>0</v>
      </c>
      <c r="N17" s="59">
        <v>8</v>
      </c>
    </row>
    <row r="18" spans="1:14" ht="15" customHeight="1">
      <c r="A18" s="89">
        <v>25</v>
      </c>
      <c r="B18" s="13" t="s">
        <v>70</v>
      </c>
      <c r="C18" s="13" t="s">
        <v>29</v>
      </c>
      <c r="D18" s="13" t="s">
        <v>72</v>
      </c>
      <c r="E18" s="14" t="s">
        <v>73</v>
      </c>
      <c r="F18" s="12">
        <v>10</v>
      </c>
      <c r="G18" s="20">
        <v>36.9</v>
      </c>
      <c r="H18" s="20">
        <f t="shared" si="0"/>
        <v>0</v>
      </c>
      <c r="I18" s="21">
        <f t="shared" si="1"/>
        <v>10</v>
      </c>
      <c r="J18" s="12"/>
      <c r="K18" s="20"/>
      <c r="L18" s="20">
        <f t="shared" si="2"/>
        <v>0</v>
      </c>
      <c r="M18" s="21">
        <f t="shared" si="3"/>
        <v>0</v>
      </c>
      <c r="N18" s="60">
        <v>9</v>
      </c>
    </row>
    <row r="19" spans="1:14" ht="15" customHeight="1">
      <c r="A19" s="89">
        <v>10</v>
      </c>
      <c r="B19" s="13" t="s">
        <v>51</v>
      </c>
      <c r="C19" s="13" t="s">
        <v>29</v>
      </c>
      <c r="D19" s="13" t="s">
        <v>68</v>
      </c>
      <c r="E19" s="14" t="s">
        <v>69</v>
      </c>
      <c r="F19" s="12">
        <v>5</v>
      </c>
      <c r="G19" s="20">
        <v>45.9</v>
      </c>
      <c r="H19" s="20">
        <f t="shared" si="0"/>
        <v>5.899999999999999</v>
      </c>
      <c r="I19" s="21">
        <f t="shared" si="1"/>
        <v>10.899999999999999</v>
      </c>
      <c r="J19" s="12"/>
      <c r="K19" s="20"/>
      <c r="L19" s="20"/>
      <c r="M19" s="21"/>
      <c r="N19" s="60">
        <v>10</v>
      </c>
    </row>
    <row r="20" spans="1:14" ht="15" customHeight="1">
      <c r="A20" s="89">
        <v>6</v>
      </c>
      <c r="B20" s="13" t="s">
        <v>38</v>
      </c>
      <c r="C20" s="13" t="s">
        <v>29</v>
      </c>
      <c r="D20" s="13" t="s">
        <v>30</v>
      </c>
      <c r="E20" s="14" t="s">
        <v>39</v>
      </c>
      <c r="F20" s="12">
        <v>15</v>
      </c>
      <c r="G20" s="20">
        <v>37</v>
      </c>
      <c r="H20" s="20">
        <f t="shared" si="0"/>
        <v>0</v>
      </c>
      <c r="I20" s="21">
        <f t="shared" si="1"/>
        <v>15</v>
      </c>
      <c r="J20" s="12"/>
      <c r="K20" s="20"/>
      <c r="L20" s="20">
        <f>IF(K20&gt;$K$8,K20-$K$8,0)</f>
        <v>0</v>
      </c>
      <c r="M20" s="21">
        <f>IF(K20&gt;$M$8,100,IF(J20=100,100,IF(J20=150,150,J20+L20)))</f>
        <v>0</v>
      </c>
      <c r="N20" s="59">
        <v>11</v>
      </c>
    </row>
    <row r="21" spans="1:14" ht="15" customHeight="1">
      <c r="A21" s="89">
        <v>13</v>
      </c>
      <c r="B21" s="38" t="s">
        <v>119</v>
      </c>
      <c r="C21" s="49" t="s">
        <v>29</v>
      </c>
      <c r="D21" s="38"/>
      <c r="E21" s="39" t="s">
        <v>120</v>
      </c>
      <c r="F21" s="12">
        <v>10</v>
      </c>
      <c r="G21" s="20">
        <v>47.6</v>
      </c>
      <c r="H21" s="20">
        <f t="shared" si="0"/>
        <v>7.600000000000001</v>
      </c>
      <c r="I21" s="21">
        <f t="shared" si="1"/>
        <v>17.6</v>
      </c>
      <c r="J21" s="12"/>
      <c r="K21" s="20"/>
      <c r="L21" s="20"/>
      <c r="M21" s="21"/>
      <c r="N21" s="60">
        <v>12</v>
      </c>
    </row>
    <row r="22" spans="1:14" ht="15" customHeight="1">
      <c r="A22" s="89">
        <v>18</v>
      </c>
      <c r="B22" s="38" t="s">
        <v>90</v>
      </c>
      <c r="C22" s="13" t="s">
        <v>27</v>
      </c>
      <c r="D22" s="38" t="s">
        <v>30</v>
      </c>
      <c r="E22" s="39" t="s">
        <v>91</v>
      </c>
      <c r="F22" s="12">
        <v>30</v>
      </c>
      <c r="G22" s="20">
        <v>41</v>
      </c>
      <c r="H22" s="20">
        <f t="shared" si="0"/>
        <v>1</v>
      </c>
      <c r="I22" s="21">
        <f t="shared" si="1"/>
        <v>31</v>
      </c>
      <c r="J22" s="12"/>
      <c r="K22" s="20"/>
      <c r="L22" s="20">
        <f>IF(K22&gt;$K$8,K22-$K$8,0)</f>
        <v>0</v>
      </c>
      <c r="M22" s="21">
        <f>IF(K22&gt;$M$8,100,IF(J22=100,100,IF(J22=150,150,J22+L22)))</f>
        <v>0</v>
      </c>
      <c r="N22" s="60">
        <v>13</v>
      </c>
    </row>
    <row r="23" spans="1:14" ht="15" customHeight="1">
      <c r="A23" s="89">
        <v>20</v>
      </c>
      <c r="B23" s="38" t="s">
        <v>122</v>
      </c>
      <c r="C23" s="49" t="s">
        <v>27</v>
      </c>
      <c r="D23" s="38" t="s">
        <v>123</v>
      </c>
      <c r="E23" s="39" t="s">
        <v>124</v>
      </c>
      <c r="F23" s="12">
        <v>100</v>
      </c>
      <c r="G23" s="20"/>
      <c r="H23" s="20">
        <f t="shared" si="0"/>
        <v>0</v>
      </c>
      <c r="I23" s="21">
        <f t="shared" si="1"/>
        <v>100</v>
      </c>
      <c r="J23" s="12"/>
      <c r="K23" s="20"/>
      <c r="L23" s="20"/>
      <c r="M23" s="21"/>
      <c r="N23" s="59" t="s">
        <v>127</v>
      </c>
    </row>
    <row r="24" spans="1:14" ht="15" customHeight="1">
      <c r="A24" s="89">
        <v>15</v>
      </c>
      <c r="B24" s="38" t="s">
        <v>144</v>
      </c>
      <c r="C24" s="50" t="s">
        <v>125</v>
      </c>
      <c r="D24" s="38" t="s">
        <v>94</v>
      </c>
      <c r="E24" s="39" t="s">
        <v>121</v>
      </c>
      <c r="F24" s="12">
        <v>100</v>
      </c>
      <c r="G24" s="20"/>
      <c r="H24" s="20">
        <f t="shared" si="0"/>
        <v>0</v>
      </c>
      <c r="I24" s="21">
        <f t="shared" si="1"/>
        <v>100</v>
      </c>
      <c r="J24" s="12"/>
      <c r="K24" s="20"/>
      <c r="L24" s="20"/>
      <c r="M24" s="21"/>
      <c r="N24" s="60" t="s">
        <v>127</v>
      </c>
    </row>
    <row r="25" spans="1:14" ht="15" customHeight="1">
      <c r="A25" s="89">
        <v>16</v>
      </c>
      <c r="B25" s="38" t="s">
        <v>144</v>
      </c>
      <c r="C25" s="13" t="s">
        <v>125</v>
      </c>
      <c r="D25" s="38" t="s">
        <v>94</v>
      </c>
      <c r="E25" s="39" t="s">
        <v>93</v>
      </c>
      <c r="F25" s="12">
        <v>100</v>
      </c>
      <c r="G25" s="20"/>
      <c r="H25" s="20">
        <f t="shared" si="0"/>
        <v>0</v>
      </c>
      <c r="I25" s="21">
        <f t="shared" si="1"/>
        <v>100</v>
      </c>
      <c r="J25" s="12"/>
      <c r="K25" s="20"/>
      <c r="L25" s="20"/>
      <c r="M25" s="21"/>
      <c r="N25" s="60" t="s">
        <v>127</v>
      </c>
    </row>
    <row r="26" spans="1:14" ht="15" customHeight="1">
      <c r="A26" s="89">
        <v>5</v>
      </c>
      <c r="B26" s="38" t="s">
        <v>43</v>
      </c>
      <c r="C26" s="13" t="s">
        <v>125</v>
      </c>
      <c r="D26" s="38" t="s">
        <v>78</v>
      </c>
      <c r="E26" s="39" t="s">
        <v>83</v>
      </c>
      <c r="F26" s="12">
        <v>100</v>
      </c>
      <c r="G26" s="20"/>
      <c r="H26" s="20">
        <f t="shared" si="0"/>
        <v>0</v>
      </c>
      <c r="I26" s="21">
        <f t="shared" si="1"/>
        <v>100</v>
      </c>
      <c r="J26" s="12"/>
      <c r="K26" s="20"/>
      <c r="L26" s="20"/>
      <c r="M26" s="21"/>
      <c r="N26" s="60" t="s">
        <v>127</v>
      </c>
    </row>
    <row r="27" spans="1:14" ht="15" customHeight="1">
      <c r="A27" s="89">
        <v>22</v>
      </c>
      <c r="B27" s="13" t="s">
        <v>28</v>
      </c>
      <c r="C27" s="13" t="s">
        <v>29</v>
      </c>
      <c r="D27" s="13" t="s">
        <v>30</v>
      </c>
      <c r="E27" s="14" t="s">
        <v>32</v>
      </c>
      <c r="F27" s="12">
        <v>100</v>
      </c>
      <c r="G27" s="20"/>
      <c r="H27" s="20">
        <f t="shared" si="0"/>
        <v>0</v>
      </c>
      <c r="I27" s="21">
        <f t="shared" si="1"/>
        <v>100</v>
      </c>
      <c r="J27" s="12"/>
      <c r="K27" s="20"/>
      <c r="L27" s="20">
        <f>IF(K27&gt;$K$8,K27-$K$8,0)</f>
        <v>0</v>
      </c>
      <c r="M27" s="21">
        <f>IF(K27&gt;$M$8,100,IF(J27=100,100,IF(J27=150,150,J27+L27)))</f>
        <v>0</v>
      </c>
      <c r="N27" s="60" t="s">
        <v>127</v>
      </c>
    </row>
    <row r="28" spans="1:14" ht="15" customHeight="1">
      <c r="A28" s="89">
        <v>9</v>
      </c>
      <c r="B28" s="13" t="s">
        <v>40</v>
      </c>
      <c r="C28" s="49" t="s">
        <v>29</v>
      </c>
      <c r="D28" s="13" t="s">
        <v>30</v>
      </c>
      <c r="E28" s="14" t="s">
        <v>74</v>
      </c>
      <c r="F28" s="12">
        <v>100</v>
      </c>
      <c r="G28" s="20"/>
      <c r="H28" s="20">
        <f t="shared" si="0"/>
        <v>0</v>
      </c>
      <c r="I28" s="21">
        <f t="shared" si="1"/>
        <v>100</v>
      </c>
      <c r="J28" s="12"/>
      <c r="K28" s="20"/>
      <c r="L28" s="20"/>
      <c r="M28" s="21"/>
      <c r="N28" s="60" t="s">
        <v>127</v>
      </c>
    </row>
    <row r="29" spans="1:14" ht="15" customHeight="1">
      <c r="A29" s="89">
        <v>7</v>
      </c>
      <c r="B29" s="38" t="s">
        <v>95</v>
      </c>
      <c r="C29" s="49" t="s">
        <v>125</v>
      </c>
      <c r="D29" s="38" t="s">
        <v>96</v>
      </c>
      <c r="E29" s="39" t="s">
        <v>82</v>
      </c>
      <c r="F29" s="12">
        <v>100</v>
      </c>
      <c r="G29" s="20"/>
      <c r="H29" s="20">
        <f t="shared" si="0"/>
        <v>0</v>
      </c>
      <c r="I29" s="21">
        <f t="shared" si="1"/>
        <v>100</v>
      </c>
      <c r="J29" s="12"/>
      <c r="K29" s="20"/>
      <c r="L29" s="20">
        <f>IF(K29&gt;$K$8,K29-$K$8,0)</f>
        <v>0</v>
      </c>
      <c r="M29" s="21">
        <f>IF(K29&gt;$M$8,100,IF(J29=100,100,IF(J29=150,150,J29+L29)))</f>
        <v>0</v>
      </c>
      <c r="N29" s="60" t="s">
        <v>127</v>
      </c>
    </row>
    <row r="30" spans="1:14" ht="15" customHeight="1">
      <c r="A30" s="89">
        <v>21</v>
      </c>
      <c r="B30" s="13" t="s">
        <v>28</v>
      </c>
      <c r="C30" s="49" t="s">
        <v>29</v>
      </c>
      <c r="D30" s="13" t="s">
        <v>30</v>
      </c>
      <c r="E30" s="14" t="s">
        <v>31</v>
      </c>
      <c r="F30" s="12">
        <v>100</v>
      </c>
      <c r="G30" s="20"/>
      <c r="H30" s="20">
        <f t="shared" si="0"/>
        <v>0</v>
      </c>
      <c r="I30" s="21">
        <f t="shared" si="1"/>
        <v>100</v>
      </c>
      <c r="J30" s="12"/>
      <c r="K30" s="20"/>
      <c r="L30" s="20"/>
      <c r="M30" s="21"/>
      <c r="N30" s="60" t="s">
        <v>127</v>
      </c>
    </row>
    <row r="31" spans="1:14" ht="12.75">
      <c r="A31" s="89">
        <v>14</v>
      </c>
      <c r="B31" s="38" t="s">
        <v>48</v>
      </c>
      <c r="C31" s="49" t="s">
        <v>29</v>
      </c>
      <c r="D31" s="38" t="s">
        <v>30</v>
      </c>
      <c r="E31" s="39" t="s">
        <v>75</v>
      </c>
      <c r="F31" s="12">
        <v>100</v>
      </c>
      <c r="G31" s="20"/>
      <c r="H31" s="20">
        <f t="shared" si="0"/>
        <v>0</v>
      </c>
      <c r="I31" s="21">
        <f t="shared" si="1"/>
        <v>100</v>
      </c>
      <c r="J31" s="12"/>
      <c r="K31" s="20"/>
      <c r="L31" s="20"/>
      <c r="M31" s="21"/>
      <c r="N31" s="60" t="s">
        <v>127</v>
      </c>
    </row>
    <row r="32" spans="1:14" ht="12.75">
      <c r="A32" s="89">
        <v>11</v>
      </c>
      <c r="B32" s="38" t="s">
        <v>51</v>
      </c>
      <c r="C32" s="49" t="s">
        <v>29</v>
      </c>
      <c r="D32" s="38" t="s">
        <v>30</v>
      </c>
      <c r="E32" s="39" t="s">
        <v>76</v>
      </c>
      <c r="F32" s="12">
        <v>100</v>
      </c>
      <c r="G32" s="20"/>
      <c r="H32" s="20">
        <f t="shared" si="0"/>
        <v>0</v>
      </c>
      <c r="I32" s="21">
        <f t="shared" si="1"/>
        <v>100</v>
      </c>
      <c r="J32" s="12"/>
      <c r="K32" s="20"/>
      <c r="L32" s="20">
        <f>IF(K32&gt;$K$8,K32-$K$8,0)</f>
        <v>0</v>
      </c>
      <c r="M32" s="21">
        <f>IF(K32&gt;$M$8,100,IF(J32=100,100,IF(J32=150,150,J32+L32)))</f>
        <v>0</v>
      </c>
      <c r="N32" s="60" t="s">
        <v>127</v>
      </c>
    </row>
    <row r="33" spans="1:14" ht="12.75">
      <c r="A33" s="89">
        <v>24</v>
      </c>
      <c r="B33" s="38" t="s">
        <v>98</v>
      </c>
      <c r="C33" s="49" t="s">
        <v>125</v>
      </c>
      <c r="D33" s="38" t="s">
        <v>30</v>
      </c>
      <c r="E33" s="39" t="s">
        <v>80</v>
      </c>
      <c r="F33" s="12">
        <v>100</v>
      </c>
      <c r="G33" s="20"/>
      <c r="H33" s="20">
        <f t="shared" si="0"/>
        <v>0</v>
      </c>
      <c r="I33" s="21">
        <f t="shared" si="1"/>
        <v>100</v>
      </c>
      <c r="J33" s="12"/>
      <c r="K33" s="20"/>
      <c r="L33" s="20"/>
      <c r="M33" s="21"/>
      <c r="N33" s="60" t="s">
        <v>127</v>
      </c>
    </row>
    <row r="34" spans="1:14" ht="12.75">
      <c r="A34" s="89">
        <v>2</v>
      </c>
      <c r="B34" s="38" t="s">
        <v>86</v>
      </c>
      <c r="C34" s="49" t="s">
        <v>27</v>
      </c>
      <c r="D34" s="38" t="s">
        <v>85</v>
      </c>
      <c r="E34" s="39" t="s">
        <v>84</v>
      </c>
      <c r="F34" s="12">
        <v>100</v>
      </c>
      <c r="G34" s="20"/>
      <c r="H34" s="20">
        <f t="shared" si="0"/>
        <v>0</v>
      </c>
      <c r="I34" s="21">
        <f t="shared" si="1"/>
        <v>100</v>
      </c>
      <c r="J34" s="12"/>
      <c r="K34" s="20"/>
      <c r="L34" s="20"/>
      <c r="M34" s="21"/>
      <c r="N34" s="60" t="s">
        <v>127</v>
      </c>
    </row>
    <row r="35" spans="1:14" ht="13.5" thickBot="1">
      <c r="A35" s="90">
        <v>4</v>
      </c>
      <c r="B35" s="54" t="s">
        <v>87</v>
      </c>
      <c r="C35" s="55" t="s">
        <v>27</v>
      </c>
      <c r="D35" s="54" t="s">
        <v>88</v>
      </c>
      <c r="E35" s="56" t="s">
        <v>89</v>
      </c>
      <c r="F35" s="53">
        <v>100</v>
      </c>
      <c r="G35" s="57"/>
      <c r="H35" s="57">
        <f t="shared" si="0"/>
        <v>0</v>
      </c>
      <c r="I35" s="58">
        <f t="shared" si="1"/>
        <v>100</v>
      </c>
      <c r="J35" s="53"/>
      <c r="K35" s="57"/>
      <c r="L35" s="57"/>
      <c r="M35" s="58"/>
      <c r="N35" s="61" t="s">
        <v>127</v>
      </c>
    </row>
    <row r="36" spans="1:14" ht="12.75">
      <c r="A36" s="91"/>
      <c r="B36" s="50"/>
      <c r="C36" s="49"/>
      <c r="D36" s="50"/>
      <c r="E36" s="50"/>
      <c r="F36" s="49"/>
      <c r="G36" s="51"/>
      <c r="H36" s="51"/>
      <c r="I36" s="51"/>
      <c r="J36" s="49"/>
      <c r="K36" s="51"/>
      <c r="L36" s="51"/>
      <c r="M36" s="51"/>
      <c r="N36" s="50"/>
    </row>
    <row r="37" spans="1:14" ht="12.75">
      <c r="A37" s="91"/>
      <c r="B37" s="49"/>
      <c r="C37" s="49"/>
      <c r="D37" s="49"/>
      <c r="E37" s="49"/>
      <c r="F37" s="49"/>
      <c r="G37" s="51"/>
      <c r="H37" s="51"/>
      <c r="I37" s="51"/>
      <c r="J37" s="49"/>
      <c r="K37" s="51"/>
      <c r="L37" s="51"/>
      <c r="M37" s="51"/>
      <c r="N37" s="50"/>
    </row>
    <row r="38" spans="1:14" ht="12.75">
      <c r="A38" s="91"/>
      <c r="B38" s="49"/>
      <c r="C38" s="49"/>
      <c r="D38" s="49"/>
      <c r="E38" s="49"/>
      <c r="F38" s="49"/>
      <c r="G38" s="51"/>
      <c r="H38" s="51"/>
      <c r="I38" s="51"/>
      <c r="J38" s="49"/>
      <c r="K38" s="51"/>
      <c r="L38" s="51"/>
      <c r="M38" s="51"/>
      <c r="N38" s="50"/>
    </row>
    <row r="39" spans="1:14" ht="12.75">
      <c r="A39" s="91"/>
      <c r="B39" s="49"/>
      <c r="C39" s="49"/>
      <c r="D39" s="49"/>
      <c r="E39" s="49"/>
      <c r="F39" s="49"/>
      <c r="G39" s="51"/>
      <c r="H39" s="51"/>
      <c r="I39" s="51"/>
      <c r="J39" s="49"/>
      <c r="K39" s="51"/>
      <c r="L39" s="51"/>
      <c r="M39" s="51"/>
      <c r="N39" s="50"/>
    </row>
    <row r="40" spans="1:14" ht="12.75">
      <c r="A40" s="91"/>
      <c r="B40" s="49"/>
      <c r="C40" s="49"/>
      <c r="D40" s="49"/>
      <c r="E40" s="49"/>
      <c r="F40" s="49"/>
      <c r="G40" s="51"/>
      <c r="H40" s="51"/>
      <c r="I40" s="51"/>
      <c r="J40" s="49"/>
      <c r="K40" s="51"/>
      <c r="L40" s="51"/>
      <c r="M40" s="51"/>
      <c r="N40" s="50"/>
    </row>
    <row r="41" spans="7:13" ht="12.75">
      <c r="G41" s="22"/>
      <c r="H41" s="22"/>
      <c r="I41" s="22"/>
      <c r="K41" s="22"/>
      <c r="L41" s="22"/>
      <c r="M41" s="22"/>
    </row>
    <row r="42" spans="7:13" ht="12.75">
      <c r="G42" s="22"/>
      <c r="H42" s="22"/>
      <c r="I42" s="22"/>
      <c r="K42" s="22"/>
      <c r="L42" s="22"/>
      <c r="M42" s="22"/>
    </row>
    <row r="43" spans="7:13" ht="12.75">
      <c r="G43" s="22"/>
      <c r="H43" s="22"/>
      <c r="I43" s="22"/>
      <c r="K43" s="22"/>
      <c r="L43" s="22"/>
      <c r="M43" s="22"/>
    </row>
    <row r="44" spans="7:13" ht="12.75">
      <c r="G44" s="22"/>
      <c r="H44" s="22"/>
      <c r="I44" s="22"/>
      <c r="K44" s="22"/>
      <c r="L44" s="22"/>
      <c r="M44" s="22"/>
    </row>
    <row r="45" spans="7:13" ht="12.75">
      <c r="G45" s="22"/>
      <c r="H45" s="22"/>
      <c r="I45" s="22"/>
      <c r="K45" s="22"/>
      <c r="L45" s="22"/>
      <c r="M45" s="22"/>
    </row>
    <row r="46" spans="7:13" ht="12.75">
      <c r="G46" s="22"/>
      <c r="H46" s="22"/>
      <c r="I46" s="22"/>
      <c r="K46" s="22"/>
      <c r="L46" s="22"/>
      <c r="M46" s="22"/>
    </row>
    <row r="47" spans="7:13" ht="12.75">
      <c r="G47" s="22"/>
      <c r="H47" s="22"/>
      <c r="I47" s="22"/>
      <c r="K47" s="22"/>
      <c r="L47" s="22"/>
      <c r="M47" s="22"/>
    </row>
    <row r="48" spans="7:13" ht="12.75">
      <c r="G48" s="22"/>
      <c r="H48" s="22"/>
      <c r="I48" s="22"/>
      <c r="K48" s="22"/>
      <c r="L48" s="22"/>
      <c r="M48" s="22"/>
    </row>
    <row r="49" spans="7:13" ht="12.75">
      <c r="G49" s="22"/>
      <c r="H49" s="22"/>
      <c r="I49" s="22"/>
      <c r="K49" s="22"/>
      <c r="L49" s="22"/>
      <c r="M49" s="22"/>
    </row>
    <row r="50" spans="7:13" ht="12.75">
      <c r="G50" s="22"/>
      <c r="H50" s="22"/>
      <c r="I50" s="22"/>
      <c r="K50" s="22"/>
      <c r="L50" s="22"/>
      <c r="M50" s="22"/>
    </row>
    <row r="51" spans="7:13" ht="12.75">
      <c r="G51" s="22"/>
      <c r="H51" s="22"/>
      <c r="I51" s="22"/>
      <c r="K51" s="22"/>
      <c r="L51" s="22"/>
      <c r="M51" s="22"/>
    </row>
    <row r="52" spans="7:13" ht="12.75">
      <c r="G52" s="22"/>
      <c r="H52" s="22"/>
      <c r="I52" s="22"/>
      <c r="K52" s="22"/>
      <c r="L52" s="22"/>
      <c r="M52" s="22"/>
    </row>
    <row r="53" spans="7:13" ht="12.75">
      <c r="G53" s="22"/>
      <c r="H53" s="22"/>
      <c r="I53" s="22"/>
      <c r="K53" s="22"/>
      <c r="L53" s="22"/>
      <c r="M53" s="22"/>
    </row>
    <row r="54" spans="7:13" ht="12.75">
      <c r="G54" s="22"/>
      <c r="H54" s="22"/>
      <c r="I54" s="22"/>
      <c r="K54" s="22"/>
      <c r="L54" s="22"/>
      <c r="M54" s="22"/>
    </row>
    <row r="55" spans="7:13" ht="12.75">
      <c r="G55" s="22"/>
      <c r="H55" s="22"/>
      <c r="I55" s="22"/>
      <c r="K55" s="22"/>
      <c r="L55" s="22"/>
      <c r="M55" s="22"/>
    </row>
    <row r="56" spans="7:13" ht="12.75">
      <c r="G56" s="22"/>
      <c r="H56" s="22"/>
      <c r="I56" s="22"/>
      <c r="K56" s="22"/>
      <c r="L56" s="22"/>
      <c r="M56" s="22"/>
    </row>
    <row r="57" spans="7:13" ht="12.75">
      <c r="G57" s="22"/>
      <c r="H57" s="22"/>
      <c r="I57" s="22"/>
      <c r="K57" s="22"/>
      <c r="L57" s="22"/>
      <c r="M57" s="22"/>
    </row>
    <row r="58" spans="7:13" ht="12.75">
      <c r="G58" s="22"/>
      <c r="H58" s="22"/>
      <c r="I58" s="22"/>
      <c r="K58" s="22"/>
      <c r="L58" s="22"/>
      <c r="M58" s="22"/>
    </row>
    <row r="59" spans="7:13" ht="12.75">
      <c r="G59" s="22"/>
      <c r="H59" s="22"/>
      <c r="I59" s="22"/>
      <c r="K59" s="22"/>
      <c r="L59" s="22"/>
      <c r="M59" s="22"/>
    </row>
    <row r="60" spans="7:13" ht="12.75">
      <c r="G60" s="22"/>
      <c r="H60" s="22"/>
      <c r="I60" s="22"/>
      <c r="K60" s="22"/>
      <c r="L60" s="22"/>
      <c r="M60" s="22"/>
    </row>
    <row r="61" spans="7:13" ht="12.75">
      <c r="G61" s="22"/>
      <c r="H61" s="22"/>
      <c r="I61" s="22"/>
      <c r="K61" s="22"/>
      <c r="L61" s="22"/>
      <c r="M61" s="22"/>
    </row>
    <row r="62" spans="7:13" ht="12.75">
      <c r="G62" s="22"/>
      <c r="H62" s="22"/>
      <c r="I62" s="22"/>
      <c r="K62" s="22"/>
      <c r="L62" s="22"/>
      <c r="M62" s="22"/>
    </row>
    <row r="63" spans="7:13" ht="12.75">
      <c r="G63" s="22"/>
      <c r="H63" s="22"/>
      <c r="I63" s="22"/>
      <c r="K63" s="22"/>
      <c r="L63" s="22"/>
      <c r="M63" s="22"/>
    </row>
    <row r="64" spans="7:13" ht="12.75">
      <c r="G64" s="22"/>
      <c r="H64" s="22"/>
      <c r="I64" s="22"/>
      <c r="K64" s="22"/>
      <c r="L64" s="22"/>
      <c r="M64" s="22"/>
    </row>
    <row r="65" spans="7:13" ht="12.75">
      <c r="G65" s="22"/>
      <c r="H65" s="22"/>
      <c r="I65" s="22"/>
      <c r="K65" s="22"/>
      <c r="L65" s="22"/>
      <c r="M65" s="22"/>
    </row>
    <row r="66" spans="7:13" ht="12.75">
      <c r="G66" s="22"/>
      <c r="H66" s="22"/>
      <c r="I66" s="22"/>
      <c r="K66" s="22"/>
      <c r="L66" s="22"/>
      <c r="M66" s="22"/>
    </row>
    <row r="67" spans="7:13" ht="12.75">
      <c r="G67" s="22"/>
      <c r="H67" s="22"/>
      <c r="I67" s="22"/>
      <c r="K67" s="22"/>
      <c r="L67" s="22"/>
      <c r="M67" s="22"/>
    </row>
    <row r="68" spans="7:13" ht="12.75">
      <c r="G68" s="22"/>
      <c r="H68" s="22"/>
      <c r="I68" s="22"/>
      <c r="K68" s="22"/>
      <c r="L68" s="22"/>
      <c r="M68" s="22"/>
    </row>
  </sheetData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92" zoomScaleNormal="92" workbookViewId="0" topLeftCell="A1">
      <selection activeCell="E5" sqref="E5"/>
    </sheetView>
  </sheetViews>
  <sheetFormatPr defaultColWidth="9.00390625" defaultRowHeight="12.75"/>
  <cols>
    <col min="1" max="1" width="4.625" style="0" customWidth="1"/>
    <col min="2" max="2" width="23.25390625" style="0" customWidth="1"/>
    <col min="3" max="3" width="10.625" style="0" customWidth="1"/>
    <col min="4" max="4" width="9.625" style="0" customWidth="1"/>
    <col min="5" max="5" width="14.125" style="0" customWidth="1"/>
    <col min="6" max="6" width="5.375" style="0" customWidth="1"/>
    <col min="7" max="7" width="7.375" style="0" customWidth="1"/>
    <col min="8" max="8" width="7.875" style="0" customWidth="1"/>
    <col min="9" max="9" width="10.375" style="0" bestFit="1" customWidth="1"/>
    <col min="10" max="10" width="7.00390625" style="0" hidden="1" customWidth="1"/>
    <col min="11" max="13" width="0" style="0" hidden="1" customWidth="1"/>
    <col min="14" max="14" width="3.75390625" style="0" customWidth="1"/>
  </cols>
  <sheetData>
    <row r="1" spans="1:14" ht="18">
      <c r="A1" s="96" t="s">
        <v>145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">
      <c r="A3" s="23" t="s">
        <v>11</v>
      </c>
      <c r="B3" s="28"/>
      <c r="C3" s="29" t="str">
        <f>L!C3</f>
        <v>Антон Кудрин</v>
      </c>
      <c r="D3" s="29"/>
      <c r="E3" s="27"/>
      <c r="F3" s="24"/>
      <c r="G3" s="24" t="s">
        <v>5</v>
      </c>
      <c r="H3" s="24"/>
      <c r="I3" s="4" t="s">
        <v>23</v>
      </c>
      <c r="J3" s="24"/>
      <c r="K3" s="24"/>
      <c r="L3" s="24"/>
      <c r="M3" s="24"/>
      <c r="N3" s="2"/>
    </row>
    <row r="4" spans="1:14" ht="12.75">
      <c r="A4" s="24" t="s">
        <v>10</v>
      </c>
      <c r="B4" s="24"/>
      <c r="C4" s="36">
        <f>L!C4</f>
        <v>39488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"/>
    </row>
    <row r="5" spans="1:14" ht="12.75">
      <c r="A5" s="24" t="s">
        <v>26</v>
      </c>
      <c r="B5" s="24"/>
      <c r="C5" s="29">
        <f>Титул!C18</f>
        <v>57</v>
      </c>
      <c r="D5" s="24"/>
      <c r="E5" s="24"/>
      <c r="F5" s="23" t="s">
        <v>126</v>
      </c>
      <c r="G5" s="24"/>
      <c r="H5" s="24"/>
      <c r="I5" s="25">
        <f>L!I5</f>
        <v>140</v>
      </c>
      <c r="J5" s="24"/>
      <c r="K5" s="23" t="s">
        <v>13</v>
      </c>
      <c r="L5" s="24"/>
      <c r="M5" s="25">
        <f>L!M5</f>
        <v>0</v>
      </c>
      <c r="N5" s="2"/>
    </row>
    <row r="6" spans="1:14" ht="12.75">
      <c r="A6" s="23" t="s">
        <v>25</v>
      </c>
      <c r="B6" s="24"/>
      <c r="C6" s="32"/>
      <c r="D6" s="24"/>
      <c r="E6" s="24"/>
      <c r="F6" s="24" t="s">
        <v>7</v>
      </c>
      <c r="G6" s="24"/>
      <c r="H6" s="24"/>
      <c r="I6" s="26">
        <f>L!I6</f>
        <v>3.5</v>
      </c>
      <c r="J6" s="24"/>
      <c r="K6" s="24" t="s">
        <v>7</v>
      </c>
      <c r="L6" s="24"/>
      <c r="M6" s="26">
        <f>L!M6</f>
        <v>0</v>
      </c>
      <c r="N6" s="2"/>
    </row>
    <row r="7" spans="1:14" ht="12.75">
      <c r="A7" s="24" t="s">
        <v>24</v>
      </c>
      <c r="B7" s="24"/>
      <c r="C7" s="29">
        <v>13</v>
      </c>
      <c r="D7" s="24"/>
      <c r="E7" s="24"/>
      <c r="F7" s="24" t="s">
        <v>12</v>
      </c>
      <c r="G7" s="27"/>
      <c r="H7" s="24"/>
      <c r="I7" s="24" t="s">
        <v>8</v>
      </c>
      <c r="J7" s="24"/>
      <c r="K7" s="24" t="s">
        <v>12</v>
      </c>
      <c r="L7" s="27"/>
      <c r="M7" s="24" t="s">
        <v>8</v>
      </c>
      <c r="N7" s="2"/>
    </row>
    <row r="8" spans="1:14" ht="18.75" thickBot="1">
      <c r="A8" s="5" t="s">
        <v>9</v>
      </c>
      <c r="B8" s="3"/>
      <c r="C8" s="3"/>
      <c r="D8" s="3"/>
      <c r="E8" s="3"/>
      <c r="F8" s="3"/>
      <c r="G8" s="34">
        <f>L!G8</f>
        <v>40</v>
      </c>
      <c r="H8" s="35"/>
      <c r="I8" s="34">
        <f>L!I8</f>
        <v>60</v>
      </c>
      <c r="J8" s="35"/>
      <c r="K8" s="34">
        <f>L!K8</f>
        <v>0</v>
      </c>
      <c r="L8" s="35"/>
      <c r="M8" s="34">
        <f>L!M8</f>
        <v>0</v>
      </c>
      <c r="N8" s="2"/>
    </row>
    <row r="9" spans="1:14" ht="91.5" customHeight="1" thickBot="1">
      <c r="A9" s="69" t="s">
        <v>14</v>
      </c>
      <c r="B9" s="46" t="s">
        <v>15</v>
      </c>
      <c r="C9" s="48" t="s">
        <v>141</v>
      </c>
      <c r="D9" s="46" t="s">
        <v>16</v>
      </c>
      <c r="E9" s="47" t="s">
        <v>17</v>
      </c>
      <c r="F9" s="16" t="s">
        <v>18</v>
      </c>
      <c r="G9" s="15" t="s">
        <v>19</v>
      </c>
      <c r="H9" s="15" t="s">
        <v>20</v>
      </c>
      <c r="I9" s="17" t="s">
        <v>21</v>
      </c>
      <c r="J9" s="16" t="s">
        <v>18</v>
      </c>
      <c r="K9" s="15" t="s">
        <v>19</v>
      </c>
      <c r="L9" s="15" t="s">
        <v>20</v>
      </c>
      <c r="M9" s="17" t="s">
        <v>21</v>
      </c>
      <c r="N9" s="31" t="s">
        <v>22</v>
      </c>
    </row>
    <row r="10" spans="1:14" ht="15" customHeight="1">
      <c r="A10" s="9">
        <v>111</v>
      </c>
      <c r="B10" s="68" t="s">
        <v>36</v>
      </c>
      <c r="C10" s="10" t="s">
        <v>29</v>
      </c>
      <c r="D10" s="10" t="s">
        <v>30</v>
      </c>
      <c r="E10" s="11" t="s">
        <v>52</v>
      </c>
      <c r="F10" s="9">
        <v>0</v>
      </c>
      <c r="G10" s="18">
        <v>34.7</v>
      </c>
      <c r="H10" s="18">
        <f aca="true" t="shared" si="0" ref="H10:H22">IF(G10&gt;$G$8,G10-$G$8,0)</f>
        <v>0</v>
      </c>
      <c r="I10" s="19">
        <f aca="true" t="shared" si="1" ref="I10:I22">IF(G10&gt;$I$8,100,IF(F10=100,100,IF(F10=150,150,F10+H10)))</f>
        <v>0</v>
      </c>
      <c r="J10" s="9"/>
      <c r="K10" s="18"/>
      <c r="L10" s="18">
        <f>IF(K10&gt;$K$8,K10-$K$8,0)</f>
        <v>0</v>
      </c>
      <c r="M10" s="77">
        <f>IF(K10&gt;$M$8,100,IF(J10=100,100,IF(J10=150,150,J10+L10)))</f>
        <v>0</v>
      </c>
      <c r="N10" s="62">
        <v>1</v>
      </c>
    </row>
    <row r="11" spans="1:14" ht="15" customHeight="1">
      <c r="A11" s="12">
        <v>102</v>
      </c>
      <c r="B11" s="65" t="s">
        <v>49</v>
      </c>
      <c r="C11" s="13" t="s">
        <v>29</v>
      </c>
      <c r="D11" s="13" t="s">
        <v>41</v>
      </c>
      <c r="E11" s="14" t="s">
        <v>56</v>
      </c>
      <c r="F11" s="12">
        <v>0</v>
      </c>
      <c r="G11" s="20">
        <v>34.8</v>
      </c>
      <c r="H11" s="20">
        <f t="shared" si="0"/>
        <v>0</v>
      </c>
      <c r="I11" s="21">
        <f t="shared" si="1"/>
        <v>0</v>
      </c>
      <c r="J11" s="12"/>
      <c r="K11" s="20"/>
      <c r="L11" s="20">
        <f>IF(K11&gt;$K$8,K11-$K$8,0)</f>
        <v>0</v>
      </c>
      <c r="M11" s="78">
        <f>IF(K11&gt;$M$8,100,IF(J11=100,100,IF(J11=150,150,J11+L11)))</f>
        <v>0</v>
      </c>
      <c r="N11" s="63">
        <v>2</v>
      </c>
    </row>
    <row r="12" spans="1:14" ht="12.75">
      <c r="A12" s="12">
        <v>109</v>
      </c>
      <c r="B12" s="66" t="s">
        <v>34</v>
      </c>
      <c r="C12" s="38" t="s">
        <v>29</v>
      </c>
      <c r="D12" s="38" t="s">
        <v>41</v>
      </c>
      <c r="E12" s="39" t="s">
        <v>46</v>
      </c>
      <c r="F12" s="12">
        <v>0</v>
      </c>
      <c r="G12" s="20">
        <v>40.4</v>
      </c>
      <c r="H12" s="20">
        <f t="shared" si="0"/>
        <v>0.3999999999999986</v>
      </c>
      <c r="I12" s="21">
        <f t="shared" si="1"/>
        <v>0.3999999999999986</v>
      </c>
      <c r="J12" s="49"/>
      <c r="K12" s="49"/>
      <c r="L12" s="49"/>
      <c r="M12" s="49"/>
      <c r="N12" s="64">
        <v>3</v>
      </c>
    </row>
    <row r="13" spans="1:14" ht="15" customHeight="1">
      <c r="A13" s="12">
        <v>108</v>
      </c>
      <c r="B13" s="67" t="s">
        <v>44</v>
      </c>
      <c r="C13" s="40" t="s">
        <v>29</v>
      </c>
      <c r="D13" s="40" t="s">
        <v>41</v>
      </c>
      <c r="E13" s="41" t="s">
        <v>45</v>
      </c>
      <c r="F13" s="12">
        <v>0</v>
      </c>
      <c r="G13" s="20">
        <v>40.8</v>
      </c>
      <c r="H13" s="20">
        <f t="shared" si="0"/>
        <v>0.7999999999999972</v>
      </c>
      <c r="I13" s="21">
        <f t="shared" si="1"/>
        <v>0.7999999999999972</v>
      </c>
      <c r="J13" s="12"/>
      <c r="K13" s="20"/>
      <c r="L13" s="20">
        <f>IF(K13&gt;$K$8,K13-$K$8,0)</f>
        <v>0</v>
      </c>
      <c r="M13" s="78">
        <f>IF(K13&gt;$M$8,100,IF(J13=100,100,IF(J13=150,150,J13+L13)))</f>
        <v>0</v>
      </c>
      <c r="N13" s="59">
        <v>4</v>
      </c>
    </row>
    <row r="14" spans="1:14" ht="12.75">
      <c r="A14" s="12">
        <v>113</v>
      </c>
      <c r="B14" s="65" t="s">
        <v>103</v>
      </c>
      <c r="C14" s="13" t="s">
        <v>27</v>
      </c>
      <c r="D14" s="13" t="s">
        <v>138</v>
      </c>
      <c r="E14" s="14" t="s">
        <v>102</v>
      </c>
      <c r="F14" s="42">
        <v>0</v>
      </c>
      <c r="G14" s="70">
        <v>44.5</v>
      </c>
      <c r="H14" s="20">
        <f t="shared" si="0"/>
        <v>4.5</v>
      </c>
      <c r="I14" s="21">
        <f t="shared" si="1"/>
        <v>4.5</v>
      </c>
      <c r="J14" s="49"/>
      <c r="K14" s="49"/>
      <c r="L14" s="49"/>
      <c r="M14" s="49"/>
      <c r="N14" s="60">
        <v>5</v>
      </c>
    </row>
    <row r="15" spans="1:14" ht="12.75">
      <c r="A15" s="12">
        <v>112</v>
      </c>
      <c r="B15" s="66" t="s">
        <v>119</v>
      </c>
      <c r="C15" s="38" t="s">
        <v>29</v>
      </c>
      <c r="D15" s="38" t="s">
        <v>61</v>
      </c>
      <c r="E15" s="39" t="s">
        <v>128</v>
      </c>
      <c r="F15" s="43">
        <v>5</v>
      </c>
      <c r="G15" s="44">
        <v>40.3</v>
      </c>
      <c r="H15" s="44">
        <f t="shared" si="0"/>
        <v>0.29999999999999716</v>
      </c>
      <c r="I15" s="45">
        <f t="shared" si="1"/>
        <v>5.299999999999997</v>
      </c>
      <c r="J15" s="49"/>
      <c r="K15" s="49"/>
      <c r="L15" s="49"/>
      <c r="M15" s="49"/>
      <c r="N15" s="59">
        <v>6</v>
      </c>
    </row>
    <row r="16" spans="1:14" ht="15" customHeight="1">
      <c r="A16" s="12">
        <v>114</v>
      </c>
      <c r="B16" s="65" t="s">
        <v>100</v>
      </c>
      <c r="C16" s="13" t="s">
        <v>27</v>
      </c>
      <c r="D16" s="13" t="s">
        <v>41</v>
      </c>
      <c r="E16" s="14" t="s">
        <v>67</v>
      </c>
      <c r="F16" s="12">
        <v>5</v>
      </c>
      <c r="G16" s="20">
        <v>40.4</v>
      </c>
      <c r="H16" s="20">
        <f t="shared" si="0"/>
        <v>0.3999999999999986</v>
      </c>
      <c r="I16" s="21">
        <f t="shared" si="1"/>
        <v>5.399999999999999</v>
      </c>
      <c r="J16" s="12"/>
      <c r="K16" s="20"/>
      <c r="L16" s="20">
        <f>IF(K16&gt;$K$8,K16-$K$8,0)</f>
        <v>0</v>
      </c>
      <c r="M16" s="78">
        <f>IF(K16&gt;$M$8,100,IF(J16=100,100,IF(J16=150,150,J16+L16)))</f>
        <v>0</v>
      </c>
      <c r="N16" s="60">
        <v>7</v>
      </c>
    </row>
    <row r="17" spans="1:14" ht="15" customHeight="1">
      <c r="A17" s="12">
        <v>103</v>
      </c>
      <c r="B17" s="65" t="s">
        <v>97</v>
      </c>
      <c r="C17" s="13" t="s">
        <v>125</v>
      </c>
      <c r="D17" s="13" t="s">
        <v>41</v>
      </c>
      <c r="E17" s="14" t="s">
        <v>101</v>
      </c>
      <c r="F17" s="12">
        <v>5</v>
      </c>
      <c r="G17" s="20">
        <v>47.6</v>
      </c>
      <c r="H17" s="20">
        <f t="shared" si="0"/>
        <v>7.600000000000001</v>
      </c>
      <c r="I17" s="21">
        <f t="shared" si="1"/>
        <v>12.600000000000001</v>
      </c>
      <c r="J17" s="12"/>
      <c r="K17" s="20"/>
      <c r="L17" s="20">
        <f>IF(K17&gt;$K$8,K17-$K$8,0)</f>
        <v>0</v>
      </c>
      <c r="M17" s="78">
        <f>IF(K17&gt;$M$8,100,IF(J17=100,100,IF(J17=150,150,J17+L17)))</f>
        <v>0</v>
      </c>
      <c r="N17" s="59">
        <v>8</v>
      </c>
    </row>
    <row r="18" spans="1:14" ht="15" customHeight="1">
      <c r="A18" s="12">
        <v>104</v>
      </c>
      <c r="B18" s="66" t="s">
        <v>49</v>
      </c>
      <c r="C18" s="38" t="s">
        <v>29</v>
      </c>
      <c r="D18" s="38" t="s">
        <v>54</v>
      </c>
      <c r="E18" s="39" t="s">
        <v>99</v>
      </c>
      <c r="F18" s="12">
        <v>100</v>
      </c>
      <c r="G18" s="20"/>
      <c r="H18" s="20">
        <f t="shared" si="0"/>
        <v>0</v>
      </c>
      <c r="I18" s="21">
        <f t="shared" si="1"/>
        <v>100</v>
      </c>
      <c r="J18" s="12"/>
      <c r="K18" s="20"/>
      <c r="L18" s="20">
        <f>IF(K18&gt;$K$8,K18-$K$8,0)</f>
        <v>0</v>
      </c>
      <c r="M18" s="78">
        <f>IF(K18&gt;$M$8,100,IF(J18=100,100,IF(J18=150,150,J18+L18)))</f>
        <v>0</v>
      </c>
      <c r="N18" s="60" t="s">
        <v>127</v>
      </c>
    </row>
    <row r="19" spans="1:14" ht="15" customHeight="1">
      <c r="A19" s="12">
        <v>105</v>
      </c>
      <c r="B19" s="65" t="s">
        <v>58</v>
      </c>
      <c r="C19" s="13" t="s">
        <v>29</v>
      </c>
      <c r="D19" s="13" t="s">
        <v>54</v>
      </c>
      <c r="E19" s="14" t="s">
        <v>55</v>
      </c>
      <c r="F19" s="12">
        <v>100</v>
      </c>
      <c r="G19" s="20"/>
      <c r="H19" s="20">
        <f t="shared" si="0"/>
        <v>0</v>
      </c>
      <c r="I19" s="21">
        <f t="shared" si="1"/>
        <v>100</v>
      </c>
      <c r="J19" s="12"/>
      <c r="K19" s="20"/>
      <c r="L19" s="20">
        <f>IF(K19&gt;$K$8,K19-$K$8,0)</f>
        <v>0</v>
      </c>
      <c r="M19" s="78">
        <f>IF(K19&gt;$M$8,100,IF(J19=100,100,IF(J19=150,150,J19+L19)))</f>
        <v>0</v>
      </c>
      <c r="N19" s="60" t="s">
        <v>127</v>
      </c>
    </row>
    <row r="20" spans="1:14" ht="15" customHeight="1">
      <c r="A20" s="12">
        <v>106</v>
      </c>
      <c r="B20" s="65" t="s">
        <v>34</v>
      </c>
      <c r="C20" s="13" t="s">
        <v>29</v>
      </c>
      <c r="D20" s="13" t="s">
        <v>30</v>
      </c>
      <c r="E20" s="14" t="s">
        <v>53</v>
      </c>
      <c r="F20" s="12">
        <v>100</v>
      </c>
      <c r="G20" s="20"/>
      <c r="H20" s="20">
        <f t="shared" si="0"/>
        <v>0</v>
      </c>
      <c r="I20" s="21">
        <f t="shared" si="1"/>
        <v>100</v>
      </c>
      <c r="J20" s="12"/>
      <c r="K20" s="20"/>
      <c r="L20" s="20">
        <f>IF(K20&gt;$K$8,K20-$K$8,0)</f>
        <v>0</v>
      </c>
      <c r="M20" s="78">
        <f>IF(K20&gt;$M$8,100,IF(J20=100,100,IF(J20=150,150,J20+L20)))</f>
        <v>0</v>
      </c>
      <c r="N20" s="60" t="s">
        <v>127</v>
      </c>
    </row>
    <row r="21" spans="1:14" ht="12.75">
      <c r="A21" s="12">
        <v>107</v>
      </c>
      <c r="B21" s="37" t="s">
        <v>110</v>
      </c>
      <c r="C21" s="38" t="s">
        <v>125</v>
      </c>
      <c r="D21" s="38" t="s">
        <v>41</v>
      </c>
      <c r="E21" s="39" t="s">
        <v>129</v>
      </c>
      <c r="F21" s="43">
        <v>100</v>
      </c>
      <c r="G21" s="20"/>
      <c r="H21" s="20">
        <f t="shared" si="0"/>
        <v>0</v>
      </c>
      <c r="I21" s="20">
        <f t="shared" si="1"/>
        <v>100</v>
      </c>
      <c r="J21" s="49"/>
      <c r="K21" s="49"/>
      <c r="L21" s="49"/>
      <c r="M21" s="49"/>
      <c r="N21" s="60" t="s">
        <v>127</v>
      </c>
    </row>
    <row r="22" spans="1:14" ht="15" customHeight="1" thickBot="1">
      <c r="A22" s="53">
        <v>101</v>
      </c>
      <c r="B22" s="73" t="s">
        <v>48</v>
      </c>
      <c r="C22" s="74" t="s">
        <v>29</v>
      </c>
      <c r="D22" s="74" t="s">
        <v>41</v>
      </c>
      <c r="E22" s="75" t="s">
        <v>47</v>
      </c>
      <c r="F22" s="53">
        <v>100</v>
      </c>
      <c r="G22" s="57"/>
      <c r="H22" s="57">
        <f t="shared" si="0"/>
        <v>0</v>
      </c>
      <c r="I22" s="58">
        <f t="shared" si="1"/>
        <v>100</v>
      </c>
      <c r="J22" s="53"/>
      <c r="K22" s="57"/>
      <c r="L22" s="57">
        <f>IF(K22&gt;$K$8,K22-$K$8,0)</f>
        <v>0</v>
      </c>
      <c r="M22" s="79">
        <f>IF(K22&gt;$M$8,100,IF(J22=100,100,IF(J22=150,150,J22+L22)))</f>
        <v>0</v>
      </c>
      <c r="N22" s="61" t="s">
        <v>127</v>
      </c>
    </row>
    <row r="23" spans="9:14" ht="15" customHeight="1">
      <c r="I23" s="49"/>
      <c r="J23" s="71"/>
      <c r="K23" s="71"/>
      <c r="L23" s="51">
        <f>IF(K23&gt;$K$8,K23-$K$8,0)</f>
        <v>0</v>
      </c>
      <c r="M23" s="51">
        <f>IF(K23&gt;$M$8,100,IF(J23=100,100,IF(J23=150,150,J23+L23)))</f>
        <v>0</v>
      </c>
      <c r="N23" s="50"/>
    </row>
    <row r="24" spans="9:14" ht="15" customHeight="1">
      <c r="I24" s="49"/>
      <c r="J24" s="49"/>
      <c r="K24" s="51"/>
      <c r="L24" s="51">
        <f>IF(K24&gt;$K$8,K24-$K$8,0)</f>
        <v>0</v>
      </c>
      <c r="M24" s="51">
        <f>IF(K24&gt;$M$8,100,IF(J24=100,100,IF(J24=150,150,J24+L24)))</f>
        <v>0</v>
      </c>
      <c r="N24" s="50"/>
    </row>
    <row r="25" ht="15" customHeight="1"/>
    <row r="26" ht="15" customHeight="1"/>
    <row r="27" spans="1:15" ht="15" customHeight="1">
      <c r="A27" s="49"/>
      <c r="B27" s="80"/>
      <c r="C27" s="49"/>
      <c r="D27" s="49"/>
      <c r="E27" s="49"/>
      <c r="F27" s="49"/>
      <c r="G27" s="51"/>
      <c r="H27" s="51"/>
      <c r="I27" s="51"/>
      <c r="J27" s="49"/>
      <c r="K27" s="49"/>
      <c r="L27" s="49"/>
      <c r="M27" s="49"/>
      <c r="N27" s="49"/>
      <c r="O27" s="49"/>
    </row>
    <row r="28" ht="15" customHeight="1"/>
  </sheetData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8"/>
  <sheetViews>
    <sheetView workbookViewId="0" topLeftCell="A4">
      <selection activeCell="G23" sqref="G23"/>
    </sheetView>
  </sheetViews>
  <sheetFormatPr defaultColWidth="9.00390625" defaultRowHeight="12.75"/>
  <cols>
    <col min="1" max="1" width="5.625" style="0" customWidth="1"/>
    <col min="2" max="2" width="23.75390625" style="0" customWidth="1"/>
    <col min="3" max="4" width="9.625" style="0" customWidth="1"/>
    <col min="5" max="5" width="14.875" style="0" customWidth="1"/>
    <col min="6" max="6" width="6.00390625" style="0" customWidth="1"/>
    <col min="10" max="10" width="6.25390625" style="0" hidden="1" customWidth="1"/>
    <col min="11" max="13" width="0" style="0" hidden="1" customWidth="1"/>
    <col min="14" max="14" width="5.00390625" style="0" customWidth="1"/>
  </cols>
  <sheetData>
    <row r="1" spans="1:14" ht="18">
      <c r="A1" s="96" t="s">
        <v>145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3" t="s">
        <v>11</v>
      </c>
      <c r="B3" s="28"/>
      <c r="C3" s="29" t="str">
        <f>L!C3</f>
        <v>Антон Кудрин</v>
      </c>
      <c r="D3" s="29"/>
      <c r="E3" s="27"/>
      <c r="F3" s="24"/>
      <c r="G3" s="24"/>
      <c r="H3" s="24"/>
      <c r="I3" s="24"/>
      <c r="J3" s="24"/>
      <c r="K3" s="24"/>
      <c r="L3" s="24"/>
      <c r="M3" s="24"/>
      <c r="N3" s="2"/>
    </row>
    <row r="4" spans="1:14" ht="12.75">
      <c r="A4" s="24" t="s">
        <v>10</v>
      </c>
      <c r="B4" s="24"/>
      <c r="C4" s="36">
        <f>L!C4</f>
        <v>39488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"/>
    </row>
    <row r="5" spans="1:14" ht="12.75">
      <c r="A5" s="24" t="s">
        <v>26</v>
      </c>
      <c r="B5" s="24"/>
      <c r="C5" s="29">
        <f>L!C5</f>
        <v>57</v>
      </c>
      <c r="D5" s="24"/>
      <c r="E5" s="24"/>
      <c r="F5" s="23" t="s">
        <v>126</v>
      </c>
      <c r="G5" s="24"/>
      <c r="H5" s="24"/>
      <c r="I5" s="25">
        <f>L!I5</f>
        <v>140</v>
      </c>
      <c r="J5" s="24"/>
      <c r="K5" s="23" t="s">
        <v>13</v>
      </c>
      <c r="L5" s="24"/>
      <c r="M5" s="25">
        <f>L!M5</f>
        <v>0</v>
      </c>
      <c r="N5" s="2"/>
    </row>
    <row r="6" spans="1:14" ht="12.75">
      <c r="A6" s="23" t="s">
        <v>25</v>
      </c>
      <c r="B6" s="24"/>
      <c r="C6" s="32"/>
      <c r="D6" s="24"/>
      <c r="E6" s="24"/>
      <c r="F6" s="24" t="s">
        <v>7</v>
      </c>
      <c r="G6" s="24"/>
      <c r="H6" s="24"/>
      <c r="I6" s="26">
        <f>L!I6</f>
        <v>3.5</v>
      </c>
      <c r="J6" s="24"/>
      <c r="K6" s="24" t="s">
        <v>7</v>
      </c>
      <c r="L6" s="24"/>
      <c r="M6" s="26">
        <f>L!M6</f>
        <v>0</v>
      </c>
      <c r="N6" s="2"/>
    </row>
    <row r="7" spans="1:14" ht="12.75">
      <c r="A7" s="24" t="s">
        <v>24</v>
      </c>
      <c r="B7" s="24"/>
      <c r="C7" s="29">
        <v>18</v>
      </c>
      <c r="D7" s="24"/>
      <c r="E7" s="24"/>
      <c r="F7" s="24" t="s">
        <v>12</v>
      </c>
      <c r="G7" s="27"/>
      <c r="H7" s="24"/>
      <c r="I7" s="24" t="s">
        <v>8</v>
      </c>
      <c r="J7" s="24"/>
      <c r="K7" s="24" t="s">
        <v>12</v>
      </c>
      <c r="L7" s="27"/>
      <c r="M7" s="24" t="s">
        <v>8</v>
      </c>
      <c r="N7" s="2"/>
    </row>
    <row r="8" spans="1:14" ht="18.75" thickBot="1">
      <c r="A8" s="5" t="s">
        <v>9</v>
      </c>
      <c r="B8" s="3"/>
      <c r="C8" s="3"/>
      <c r="D8" s="3"/>
      <c r="E8" s="3"/>
      <c r="F8" s="3"/>
      <c r="G8" s="34">
        <f>L!G8</f>
        <v>40</v>
      </c>
      <c r="H8" s="35"/>
      <c r="I8" s="34">
        <f>L!I8</f>
        <v>60</v>
      </c>
      <c r="J8" s="35"/>
      <c r="K8" s="34">
        <f>L!K8</f>
        <v>0</v>
      </c>
      <c r="L8" s="35"/>
      <c r="M8" s="34">
        <f>L!M8</f>
        <v>0</v>
      </c>
      <c r="N8" s="2"/>
    </row>
    <row r="9" spans="1:14" ht="89.25" customHeight="1" thickBot="1">
      <c r="A9" s="6" t="s">
        <v>14</v>
      </c>
      <c r="B9" s="7" t="s">
        <v>15</v>
      </c>
      <c r="C9" s="7" t="s">
        <v>141</v>
      </c>
      <c r="D9" s="7" t="s">
        <v>16</v>
      </c>
      <c r="E9" s="8" t="s">
        <v>17</v>
      </c>
      <c r="F9" s="16" t="s">
        <v>18</v>
      </c>
      <c r="G9" s="15" t="s">
        <v>19</v>
      </c>
      <c r="H9" s="15" t="s">
        <v>20</v>
      </c>
      <c r="I9" s="17" t="s">
        <v>21</v>
      </c>
      <c r="J9" s="16" t="s">
        <v>18</v>
      </c>
      <c r="K9" s="15" t="s">
        <v>19</v>
      </c>
      <c r="L9" s="15" t="s">
        <v>20</v>
      </c>
      <c r="M9" s="17" t="s">
        <v>21</v>
      </c>
      <c r="N9" s="31" t="s">
        <v>22</v>
      </c>
    </row>
    <row r="10" spans="1:14" ht="15" customHeight="1">
      <c r="A10" s="9">
        <v>210</v>
      </c>
      <c r="B10" s="10" t="s">
        <v>137</v>
      </c>
      <c r="C10" s="10" t="s">
        <v>29</v>
      </c>
      <c r="D10" s="10" t="s">
        <v>41</v>
      </c>
      <c r="E10" s="11" t="s">
        <v>50</v>
      </c>
      <c r="F10" s="9">
        <v>0</v>
      </c>
      <c r="G10" s="18">
        <v>32.9</v>
      </c>
      <c r="H10" s="18">
        <f aca="true" t="shared" si="0" ref="H10:H27">IF(G10&gt;$G$8,G10-$G$8,0)</f>
        <v>0</v>
      </c>
      <c r="I10" s="19">
        <f aca="true" t="shared" si="1" ref="I10:I27">IF(G10&gt;$I$8,100,IF(F10=100,100,IF(F10=150,150,F10+H10)))</f>
        <v>0</v>
      </c>
      <c r="J10" s="9"/>
      <c r="K10" s="18"/>
      <c r="L10" s="18">
        <f>IF(K10&gt;$K$8,K10-$K$8,0)</f>
        <v>0</v>
      </c>
      <c r="M10" s="19">
        <f>IF(K10&gt;$M$8,100,IF(J10=100,100,IF(J10=150,150,J10+L10)))</f>
        <v>0</v>
      </c>
      <c r="N10" s="81">
        <v>1</v>
      </c>
    </row>
    <row r="11" spans="1:14" ht="15" customHeight="1">
      <c r="A11" s="12">
        <v>201</v>
      </c>
      <c r="B11" s="13" t="s">
        <v>49</v>
      </c>
      <c r="C11" s="13" t="s">
        <v>29</v>
      </c>
      <c r="D11" s="13" t="s">
        <v>41</v>
      </c>
      <c r="E11" s="14" t="s">
        <v>57</v>
      </c>
      <c r="F11" s="12">
        <v>0</v>
      </c>
      <c r="G11" s="20">
        <v>35.1</v>
      </c>
      <c r="H11" s="20">
        <f t="shared" si="0"/>
        <v>0</v>
      </c>
      <c r="I11" s="21">
        <f t="shared" si="1"/>
        <v>0</v>
      </c>
      <c r="J11" s="12"/>
      <c r="K11" s="20"/>
      <c r="L11" s="20">
        <f>IF(K11&gt;$K$8,K11-$K$8,0)</f>
        <v>0</v>
      </c>
      <c r="M11" s="21">
        <f>IF(K11&gt;$M$8,100,IF(J11=100,100,IF(J11=150,150,J11+L11)))</f>
        <v>0</v>
      </c>
      <c r="N11" s="82">
        <v>2</v>
      </c>
    </row>
    <row r="12" spans="1:14" ht="15" customHeight="1">
      <c r="A12" s="12">
        <v>208</v>
      </c>
      <c r="B12" s="13" t="s">
        <v>137</v>
      </c>
      <c r="C12" s="13" t="s">
        <v>29</v>
      </c>
      <c r="D12" s="13" t="s">
        <v>61</v>
      </c>
      <c r="E12" s="14" t="s">
        <v>62</v>
      </c>
      <c r="F12" s="12">
        <v>0</v>
      </c>
      <c r="G12" s="20">
        <v>36.9</v>
      </c>
      <c r="H12" s="20">
        <f t="shared" si="0"/>
        <v>0</v>
      </c>
      <c r="I12" s="21">
        <f t="shared" si="1"/>
        <v>0</v>
      </c>
      <c r="J12" s="12"/>
      <c r="K12" s="20"/>
      <c r="L12" s="20">
        <f>IF(K12&gt;$K$8,K12-$K$8,0)</f>
        <v>0</v>
      </c>
      <c r="M12" s="21">
        <f>IF(K12&gt;$M$8,100,IF(J12=100,100,IF(J12=150,150,J12+L12)))</f>
        <v>0</v>
      </c>
      <c r="N12" s="82">
        <v>3</v>
      </c>
    </row>
    <row r="13" spans="1:14" ht="15" customHeight="1">
      <c r="A13" s="12">
        <v>202</v>
      </c>
      <c r="B13" s="13" t="s">
        <v>98</v>
      </c>
      <c r="C13" s="13" t="s">
        <v>125</v>
      </c>
      <c r="D13" s="13" t="s">
        <v>41</v>
      </c>
      <c r="E13" s="14" t="s">
        <v>106</v>
      </c>
      <c r="F13" s="12">
        <v>0</v>
      </c>
      <c r="G13" s="20">
        <v>37.8</v>
      </c>
      <c r="H13" s="20">
        <f t="shared" si="0"/>
        <v>0</v>
      </c>
      <c r="I13" s="21">
        <f t="shared" si="1"/>
        <v>0</v>
      </c>
      <c r="J13" s="12"/>
      <c r="K13" s="20"/>
      <c r="L13" s="20">
        <f>IF(K13&gt;$K$8,K13-$K$8,0)</f>
        <v>0</v>
      </c>
      <c r="M13" s="21">
        <f>IF(K13&gt;$M$8,100,IF(J13=100,100,IF(J13=150,150,J13+L13)))</f>
        <v>0</v>
      </c>
      <c r="N13" s="83">
        <v>4</v>
      </c>
    </row>
    <row r="14" spans="1:14" ht="15" customHeight="1">
      <c r="A14" s="12">
        <v>217</v>
      </c>
      <c r="B14" s="13" t="s">
        <v>28</v>
      </c>
      <c r="C14" s="13" t="s">
        <v>29</v>
      </c>
      <c r="D14" s="13" t="s">
        <v>65</v>
      </c>
      <c r="E14" s="14" t="s">
        <v>66</v>
      </c>
      <c r="F14" s="12">
        <v>0</v>
      </c>
      <c r="G14" s="20">
        <v>38</v>
      </c>
      <c r="H14" s="20">
        <f t="shared" si="0"/>
        <v>0</v>
      </c>
      <c r="I14" s="21">
        <f t="shared" si="1"/>
        <v>0</v>
      </c>
      <c r="J14" s="12"/>
      <c r="K14" s="20"/>
      <c r="L14" s="20">
        <f>IF(K14&gt;$K$8,K14-$K$8,0)</f>
        <v>0</v>
      </c>
      <c r="M14" s="21">
        <f>IF(K14&gt;$M$8,100,IF(J14=100,100,IF(J14=150,150,J14+L14)))</f>
        <v>0</v>
      </c>
      <c r="N14" s="83">
        <v>5</v>
      </c>
    </row>
    <row r="15" spans="1:14" ht="15" customHeight="1">
      <c r="A15" s="12">
        <v>209</v>
      </c>
      <c r="B15" s="13" t="s">
        <v>97</v>
      </c>
      <c r="C15" s="13" t="s">
        <v>125</v>
      </c>
      <c r="D15" s="13" t="s">
        <v>41</v>
      </c>
      <c r="E15" s="14" t="s">
        <v>107</v>
      </c>
      <c r="F15" s="12">
        <v>0</v>
      </c>
      <c r="G15" s="20">
        <v>40.8</v>
      </c>
      <c r="H15" s="20">
        <f t="shared" si="0"/>
        <v>0.7999999999999972</v>
      </c>
      <c r="I15" s="21">
        <f t="shared" si="1"/>
        <v>0.7999999999999972</v>
      </c>
      <c r="J15" s="12"/>
      <c r="K15" s="20"/>
      <c r="L15" s="20"/>
      <c r="M15" s="21"/>
      <c r="N15" s="83">
        <v>6</v>
      </c>
    </row>
    <row r="16" spans="1:14" ht="15" customHeight="1">
      <c r="A16" s="12">
        <v>206</v>
      </c>
      <c r="B16" s="13" t="s">
        <v>109</v>
      </c>
      <c r="C16" s="13" t="s">
        <v>27</v>
      </c>
      <c r="D16" s="13" t="s">
        <v>41</v>
      </c>
      <c r="E16" s="14" t="s">
        <v>108</v>
      </c>
      <c r="F16" s="12">
        <v>0</v>
      </c>
      <c r="G16" s="20">
        <v>44.8</v>
      </c>
      <c r="H16" s="20">
        <f t="shared" si="0"/>
        <v>4.799999999999997</v>
      </c>
      <c r="I16" s="21">
        <f t="shared" si="1"/>
        <v>4.799999999999997</v>
      </c>
      <c r="J16" s="12"/>
      <c r="K16" s="20"/>
      <c r="L16" s="20">
        <f aca="true" t="shared" si="2" ref="L16:L24">IF(K16&gt;$K$8,K16-$K$8,0)</f>
        <v>0</v>
      </c>
      <c r="M16" s="21">
        <f aca="true" t="shared" si="3" ref="M16:M24">IF(K16&gt;$M$8,100,IF(J16=100,100,IF(J16=150,150,J16+L16)))</f>
        <v>0</v>
      </c>
      <c r="N16" s="83">
        <v>7</v>
      </c>
    </row>
    <row r="17" spans="1:14" ht="15" customHeight="1">
      <c r="A17" s="12">
        <v>205</v>
      </c>
      <c r="B17" s="13" t="s">
        <v>130</v>
      </c>
      <c r="C17" s="13" t="s">
        <v>27</v>
      </c>
      <c r="D17" s="13" t="s">
        <v>123</v>
      </c>
      <c r="E17" s="14" t="s">
        <v>131</v>
      </c>
      <c r="F17" s="12">
        <v>0</v>
      </c>
      <c r="G17" s="20">
        <v>45</v>
      </c>
      <c r="H17" s="20">
        <f t="shared" si="0"/>
        <v>5</v>
      </c>
      <c r="I17" s="21">
        <f t="shared" si="1"/>
        <v>5</v>
      </c>
      <c r="J17" s="12"/>
      <c r="K17" s="20"/>
      <c r="L17" s="20">
        <f t="shared" si="2"/>
        <v>0</v>
      </c>
      <c r="M17" s="21">
        <f t="shared" si="3"/>
        <v>0</v>
      </c>
      <c r="N17" s="83">
        <v>8</v>
      </c>
    </row>
    <row r="18" spans="1:14" ht="15" customHeight="1">
      <c r="A18" s="12">
        <v>211</v>
      </c>
      <c r="B18" s="13" t="s">
        <v>58</v>
      </c>
      <c r="C18" s="13" t="s">
        <v>29</v>
      </c>
      <c r="D18" s="13" t="s">
        <v>41</v>
      </c>
      <c r="E18" s="14" t="s">
        <v>59</v>
      </c>
      <c r="F18" s="12">
        <v>5</v>
      </c>
      <c r="G18" s="20">
        <v>36.6</v>
      </c>
      <c r="H18" s="20">
        <f t="shared" si="0"/>
        <v>0</v>
      </c>
      <c r="I18" s="21">
        <f t="shared" si="1"/>
        <v>5</v>
      </c>
      <c r="J18" s="12"/>
      <c r="K18" s="20"/>
      <c r="L18" s="20">
        <f t="shared" si="2"/>
        <v>0</v>
      </c>
      <c r="M18" s="21">
        <f t="shared" si="3"/>
        <v>0</v>
      </c>
      <c r="N18" s="83">
        <v>9</v>
      </c>
    </row>
    <row r="19" spans="1:14" ht="15" customHeight="1">
      <c r="A19" s="12">
        <v>215</v>
      </c>
      <c r="B19" s="13" t="s">
        <v>79</v>
      </c>
      <c r="C19" s="13" t="s">
        <v>29</v>
      </c>
      <c r="D19" s="13" t="s">
        <v>65</v>
      </c>
      <c r="E19" s="14" t="s">
        <v>105</v>
      </c>
      <c r="F19" s="12">
        <v>10</v>
      </c>
      <c r="G19" s="20">
        <v>38.4</v>
      </c>
      <c r="H19" s="20">
        <f>IF(G19&gt;$G$8,G19-$G$8,0)</f>
        <v>0</v>
      </c>
      <c r="I19" s="21">
        <f>IF(G19&gt;$I$8,100,IF(F19=100,100,IF(F19=150,150,F19+H19)))</f>
        <v>10</v>
      </c>
      <c r="J19" s="12"/>
      <c r="K19" s="20"/>
      <c r="L19" s="20">
        <f>IF(K19&gt;$K$8,K19-$K$8,0)</f>
        <v>0</v>
      </c>
      <c r="M19" s="21">
        <f>IF(K19&gt;$M$8,100,IF(J19=100,100,IF(J19=150,150,J19+L19)))</f>
        <v>0</v>
      </c>
      <c r="N19" s="83">
        <v>10</v>
      </c>
    </row>
    <row r="20" spans="1:14" ht="15" customHeight="1">
      <c r="A20" s="12">
        <v>218</v>
      </c>
      <c r="B20" s="13" t="s">
        <v>100</v>
      </c>
      <c r="C20" s="13" t="s">
        <v>27</v>
      </c>
      <c r="D20" s="13" t="s">
        <v>41</v>
      </c>
      <c r="E20" s="14" t="s">
        <v>136</v>
      </c>
      <c r="F20" s="12">
        <v>5</v>
      </c>
      <c r="G20" s="20">
        <v>46.1</v>
      </c>
      <c r="H20" s="20">
        <f>IF(G20&gt;$G$8,G20-$G$8,0)</f>
        <v>6.100000000000001</v>
      </c>
      <c r="I20" s="21">
        <f>IF(G20&gt;$I$8,100,IF(F20=100,100,IF(F20=150,150,F20+H20)))</f>
        <v>11.100000000000001</v>
      </c>
      <c r="J20" s="12"/>
      <c r="K20" s="20"/>
      <c r="L20" s="20">
        <f>IF(K20&gt;$K$8,K20-$K$8,0)</f>
        <v>0</v>
      </c>
      <c r="M20" s="21">
        <f>IF(K20&gt;$M$8,100,IF(J20=100,100,IF(J20=150,150,J20+L20)))</f>
        <v>0</v>
      </c>
      <c r="N20" s="83">
        <v>11</v>
      </c>
    </row>
    <row r="21" spans="1:14" ht="15" customHeight="1">
      <c r="A21" s="12">
        <v>214</v>
      </c>
      <c r="B21" s="13" t="s">
        <v>70</v>
      </c>
      <c r="C21" s="13" t="s">
        <v>29</v>
      </c>
      <c r="D21" s="13" t="s">
        <v>41</v>
      </c>
      <c r="E21" s="14" t="s">
        <v>104</v>
      </c>
      <c r="F21" s="12">
        <v>10</v>
      </c>
      <c r="G21" s="20">
        <v>44</v>
      </c>
      <c r="H21" s="20">
        <f>IF(G21&gt;$G$8,G21-$G$8,0)</f>
        <v>4</v>
      </c>
      <c r="I21" s="21">
        <f>IF(G21&gt;$I$8,100,IF(F21=100,100,IF(F21=150,150,F21+H21)))</f>
        <v>14</v>
      </c>
      <c r="J21" s="12"/>
      <c r="K21" s="20"/>
      <c r="L21" s="20">
        <f>IF(K21&gt;$K$8,K21-$K$8,0)</f>
        <v>0</v>
      </c>
      <c r="M21" s="21">
        <f>IF(K21&gt;$M$8,100,IF(J21=100,100,IF(J21=150,150,J21+L21)))</f>
        <v>0</v>
      </c>
      <c r="N21" s="83">
        <v>12</v>
      </c>
    </row>
    <row r="22" spans="1:14" ht="15" customHeight="1">
      <c r="A22" s="12">
        <v>203</v>
      </c>
      <c r="B22" s="13" t="s">
        <v>40</v>
      </c>
      <c r="C22" s="13" t="s">
        <v>29</v>
      </c>
      <c r="D22" s="13" t="s">
        <v>41</v>
      </c>
      <c r="E22" s="14" t="s">
        <v>60</v>
      </c>
      <c r="F22" s="12">
        <v>100</v>
      </c>
      <c r="G22" s="20"/>
      <c r="H22" s="20">
        <f t="shared" si="0"/>
        <v>0</v>
      </c>
      <c r="I22" s="21">
        <f t="shared" si="1"/>
        <v>100</v>
      </c>
      <c r="J22" s="12"/>
      <c r="K22" s="20"/>
      <c r="L22" s="20">
        <f t="shared" si="2"/>
        <v>0</v>
      </c>
      <c r="M22" s="21">
        <f t="shared" si="3"/>
        <v>0</v>
      </c>
      <c r="N22" s="72" t="s">
        <v>127</v>
      </c>
    </row>
    <row r="23" spans="1:14" ht="15" customHeight="1">
      <c r="A23" s="12">
        <v>207</v>
      </c>
      <c r="B23" s="13" t="s">
        <v>33</v>
      </c>
      <c r="C23" s="13" t="s">
        <v>29</v>
      </c>
      <c r="D23" s="13" t="s">
        <v>41</v>
      </c>
      <c r="E23" s="14" t="s">
        <v>64</v>
      </c>
      <c r="F23" s="12">
        <v>100</v>
      </c>
      <c r="G23" s="20"/>
      <c r="H23" s="20">
        <f t="shared" si="0"/>
        <v>0</v>
      </c>
      <c r="I23" s="21">
        <f t="shared" si="1"/>
        <v>100</v>
      </c>
      <c r="J23" s="12"/>
      <c r="K23" s="20"/>
      <c r="L23" s="20">
        <f t="shared" si="2"/>
        <v>0</v>
      </c>
      <c r="M23" s="21">
        <f t="shared" si="3"/>
        <v>0</v>
      </c>
      <c r="N23" s="72" t="s">
        <v>127</v>
      </c>
    </row>
    <row r="24" spans="1:14" ht="15" customHeight="1">
      <c r="A24" s="12">
        <v>212</v>
      </c>
      <c r="B24" s="13" t="s">
        <v>130</v>
      </c>
      <c r="C24" s="13" t="s">
        <v>27</v>
      </c>
      <c r="D24" s="13" t="s">
        <v>41</v>
      </c>
      <c r="E24" s="14" t="s">
        <v>132</v>
      </c>
      <c r="F24" s="12">
        <v>100</v>
      </c>
      <c r="G24" s="20"/>
      <c r="H24" s="20">
        <f t="shared" si="0"/>
        <v>0</v>
      </c>
      <c r="I24" s="21">
        <f t="shared" si="1"/>
        <v>100</v>
      </c>
      <c r="J24" s="12"/>
      <c r="K24" s="20"/>
      <c r="L24" s="20">
        <f t="shared" si="2"/>
        <v>0</v>
      </c>
      <c r="M24" s="21">
        <f t="shared" si="3"/>
        <v>0</v>
      </c>
      <c r="N24" s="72" t="s">
        <v>127</v>
      </c>
    </row>
    <row r="25" spans="1:14" ht="15" customHeight="1">
      <c r="A25" s="12">
        <v>213</v>
      </c>
      <c r="B25" s="13" t="s">
        <v>130</v>
      </c>
      <c r="C25" s="13" t="s">
        <v>27</v>
      </c>
      <c r="D25" s="13" t="s">
        <v>41</v>
      </c>
      <c r="E25" s="14" t="s">
        <v>133</v>
      </c>
      <c r="F25" s="12">
        <v>100</v>
      </c>
      <c r="G25" s="20"/>
      <c r="H25" s="20">
        <f t="shared" si="0"/>
        <v>0</v>
      </c>
      <c r="I25" s="21">
        <f t="shared" si="1"/>
        <v>100</v>
      </c>
      <c r="J25" s="12"/>
      <c r="K25" s="20"/>
      <c r="L25" s="20"/>
      <c r="M25" s="21"/>
      <c r="N25" s="72" t="s">
        <v>127</v>
      </c>
    </row>
    <row r="26" spans="1:14" ht="15" customHeight="1">
      <c r="A26" s="12">
        <v>216</v>
      </c>
      <c r="B26" s="13" t="s">
        <v>115</v>
      </c>
      <c r="C26" s="13" t="s">
        <v>125</v>
      </c>
      <c r="D26" s="13" t="s">
        <v>134</v>
      </c>
      <c r="E26" s="14" t="s">
        <v>135</v>
      </c>
      <c r="F26" s="12">
        <v>100</v>
      </c>
      <c r="G26" s="20"/>
      <c r="H26" s="20">
        <f t="shared" si="0"/>
        <v>0</v>
      </c>
      <c r="I26" s="21">
        <f t="shared" si="1"/>
        <v>100</v>
      </c>
      <c r="J26" s="12"/>
      <c r="K26" s="20"/>
      <c r="L26" s="20"/>
      <c r="M26" s="21"/>
      <c r="N26" s="72" t="s">
        <v>127</v>
      </c>
    </row>
    <row r="27" spans="1:14" ht="13.5" thickBot="1">
      <c r="A27" s="53">
        <v>204</v>
      </c>
      <c r="B27" s="74" t="s">
        <v>48</v>
      </c>
      <c r="C27" s="74" t="s">
        <v>29</v>
      </c>
      <c r="D27" s="74" t="s">
        <v>41</v>
      </c>
      <c r="E27" s="75" t="s">
        <v>63</v>
      </c>
      <c r="F27" s="53">
        <v>100</v>
      </c>
      <c r="G27" s="57"/>
      <c r="H27" s="57">
        <f t="shared" si="0"/>
        <v>0</v>
      </c>
      <c r="I27" s="58">
        <f t="shared" si="1"/>
        <v>100</v>
      </c>
      <c r="J27" s="53"/>
      <c r="K27" s="57"/>
      <c r="L27" s="57"/>
      <c r="M27" s="58"/>
      <c r="N27" s="76" t="s">
        <v>127</v>
      </c>
    </row>
    <row r="28" spans="10:14" ht="12.75">
      <c r="J28" s="12"/>
      <c r="K28" s="20"/>
      <c r="L28" s="20"/>
      <c r="M28" s="78"/>
      <c r="N28" s="50"/>
    </row>
  </sheetData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ПГФА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Рудашевский</dc:creator>
  <cp:keywords/>
  <dc:description/>
  <cp:lastModifiedBy>админ</cp:lastModifiedBy>
  <cp:lastPrinted>2008-02-12T08:04:05Z</cp:lastPrinted>
  <dcterms:created xsi:type="dcterms:W3CDTF">2007-07-10T13:39:34Z</dcterms:created>
  <dcterms:modified xsi:type="dcterms:W3CDTF">2008-02-19T17:25:04Z</dcterms:modified>
  <cp:category/>
  <cp:version/>
  <cp:contentType/>
  <cp:contentStatus/>
</cp:coreProperties>
</file>